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tea\OneDrive\Hahei\Hahei Ratepayers Association\Community Plan\Hahei LongTermPlan Working\Sewage\0416-0317 Hahei WWTP Annual Report_117888\"/>
    </mc:Choice>
  </mc:AlternateContent>
  <xr:revisionPtr revIDLastSave="16" documentId="EAC7212E51BAE836D9F429627E897EF7555EA12F" xr6:coauthVersionLast="24" xr6:coauthVersionMax="24" xr10:uidLastSave="{EAA4A86D-B97A-4AA8-A576-A8DF6DBFA61A}"/>
  <bookViews>
    <workbookView xWindow="0" yWindow="0" windowWidth="22185" windowHeight="10725" tabRatio="722" xr2:uid="{00000000-000D-0000-FFFF-FFFF00000000}"/>
  </bookViews>
  <sheets>
    <sheet name="FocusChart" sheetId="28" r:id="rId1"/>
    <sheet name="Chart1" sheetId="27" r:id="rId2"/>
    <sheet name="Summary" sheetId="4" r:id="rId3"/>
    <sheet name="Hahei" sheetId="22" r:id="rId4"/>
    <sheet name="Diurnal Sampling" sheetId="26" r:id="rId5"/>
    <sheet name="Daily Volumes" sheetId="23" r:id="rId6"/>
    <sheet name="Trends" sheetId="25" r:id="rId7"/>
    <sheet name="Trending Data" sheetId="24" r:id="rId8"/>
  </sheets>
  <definedNames>
    <definedName name="_xlnm._FilterDatabase" localSheetId="3" hidden="1">Hahei!$A$7:$BM$379</definedName>
    <definedName name="_xlnm._FilterDatabase" localSheetId="7" hidden="1">'Trending Data'!$A$1:$AJ$31</definedName>
    <definedName name="_xlnm.Print_Area" localSheetId="3">Hahei!$A$1:$U$386</definedName>
    <definedName name="_xlnm.Print_Area" localSheetId="2">Summary!$A$1:$F$5</definedName>
    <definedName name="_xlnm.Print_Area" localSheetId="6">Trends!$A$1:$Z$345</definedName>
  </definedNames>
  <calcPr calcId="171027"/>
</workbook>
</file>

<file path=xl/calcChain.xml><?xml version="1.0" encoding="utf-8"?>
<calcChain xmlns="http://schemas.openxmlformats.org/spreadsheetml/2006/main">
  <c r="AX138" i="24" l="1"/>
  <c r="AX136" i="24"/>
  <c r="AW136" i="24"/>
  <c r="AX135" i="24"/>
  <c r="AW135" i="24"/>
  <c r="K135" i="24" l="1"/>
  <c r="X135" i="24"/>
  <c r="AK135" i="24"/>
  <c r="AB377" i="22" l="1"/>
  <c r="AC377" i="22"/>
  <c r="AD377" i="22"/>
  <c r="AE377" i="22"/>
  <c r="AF377" i="22"/>
  <c r="AG377" i="22"/>
  <c r="AH377" i="22"/>
  <c r="AI377" i="22"/>
  <c r="AJ377" i="22"/>
  <c r="AK377" i="22"/>
  <c r="AL377" i="22"/>
  <c r="AA377" i="22"/>
  <c r="BL376" i="22"/>
  <c r="BK376" i="22"/>
  <c r="BJ376" i="22"/>
  <c r="BI376" i="22"/>
  <c r="BH376" i="22"/>
  <c r="BG376" i="22"/>
  <c r="BF376" i="22"/>
  <c r="BE376" i="22"/>
  <c r="BD376" i="22"/>
  <c r="BC376" i="22"/>
  <c r="BB376" i="22"/>
  <c r="BA376" i="22"/>
  <c r="AY376" i="22"/>
  <c r="AX376" i="22"/>
  <c r="AW376" i="22"/>
  <c r="AV376" i="22"/>
  <c r="AU376" i="22"/>
  <c r="AT376" i="22"/>
  <c r="AS376" i="22"/>
  <c r="AR376" i="22"/>
  <c r="AQ376" i="22"/>
  <c r="AP376" i="22"/>
  <c r="AO376" i="22"/>
  <c r="AN376" i="22"/>
  <c r="AL376" i="22"/>
  <c r="AK376" i="22"/>
  <c r="AJ376" i="22"/>
  <c r="AI376" i="22"/>
  <c r="AH376" i="22"/>
  <c r="AG376" i="22"/>
  <c r="AF376" i="22"/>
  <c r="AE376" i="22"/>
  <c r="AD376" i="22"/>
  <c r="AC376" i="22"/>
  <c r="AB376" i="22"/>
  <c r="AA376" i="22"/>
  <c r="Y376" i="22"/>
  <c r="X376" i="22"/>
  <c r="W376" i="22"/>
  <c r="V376" i="22"/>
  <c r="U376" i="22"/>
  <c r="T376" i="22"/>
  <c r="S376" i="22"/>
  <c r="R376" i="22"/>
  <c r="Q376" i="22"/>
  <c r="P376" i="22"/>
  <c r="O376" i="22"/>
  <c r="N376" i="22"/>
  <c r="L376" i="22"/>
  <c r="K376" i="22"/>
  <c r="J376" i="22"/>
  <c r="I376" i="22"/>
  <c r="H376" i="22"/>
  <c r="G376" i="22"/>
  <c r="F376" i="22"/>
  <c r="E376" i="22"/>
  <c r="C9" i="4" s="1"/>
  <c r="D376" i="22"/>
  <c r="C376" i="22"/>
  <c r="B376" i="22"/>
  <c r="C379" i="22" l="1"/>
  <c r="D379" i="22"/>
  <c r="E379" i="22"/>
  <c r="F379" i="22"/>
  <c r="G379" i="22"/>
  <c r="H379" i="22"/>
  <c r="I379" i="22"/>
  <c r="J379" i="22"/>
  <c r="K379" i="22"/>
  <c r="L379" i="22"/>
  <c r="B379" i="22"/>
  <c r="O379" i="22"/>
  <c r="P379" i="22"/>
  <c r="Q379" i="22"/>
  <c r="R379" i="22"/>
  <c r="S379" i="22"/>
  <c r="T379" i="22"/>
  <c r="U379" i="22"/>
  <c r="V379" i="22"/>
  <c r="W379" i="22"/>
  <c r="X379" i="22"/>
  <c r="Y379" i="22"/>
  <c r="N379" i="22"/>
  <c r="BJ379" i="22" l="1"/>
  <c r="BI379" i="22"/>
  <c r="BH379" i="22"/>
  <c r="BG379" i="22"/>
  <c r="BF379" i="22"/>
  <c r="BE379" i="22"/>
  <c r="BD379" i="22"/>
  <c r="BC379" i="22"/>
  <c r="BB379" i="22"/>
  <c r="BA379" i="22"/>
  <c r="AY379" i="22"/>
  <c r="AX379" i="22"/>
  <c r="AW379" i="22"/>
  <c r="AV379" i="22"/>
  <c r="AU379" i="22"/>
  <c r="AT379" i="22"/>
  <c r="AS379" i="22"/>
  <c r="AR379" i="22"/>
  <c r="AQ379" i="22"/>
  <c r="AP379" i="22"/>
  <c r="AO379" i="22"/>
  <c r="AN379" i="22"/>
  <c r="AL379" i="22"/>
  <c r="AK379" i="22"/>
  <c r="AJ379" i="22"/>
  <c r="AI379" i="22"/>
  <c r="AH379" i="22"/>
  <c r="AG379" i="22"/>
  <c r="AF379" i="22"/>
  <c r="AE379" i="22"/>
  <c r="AD379" i="22"/>
  <c r="AC379" i="22"/>
  <c r="AB379" i="22"/>
  <c r="AA379" i="22"/>
  <c r="BK379" i="22" l="1"/>
  <c r="BL379" i="22"/>
  <c r="A3" i="4"/>
  <c r="A1" i="22"/>
  <c r="C10" i="4" l="1"/>
  <c r="E378" i="22"/>
  <c r="E375" i="22"/>
  <c r="C11" i="4" s="1"/>
  <c r="D378" i="22" l="1"/>
  <c r="BF378" i="22" l="1"/>
  <c r="J378" i="22"/>
  <c r="BC378" i="22"/>
  <c r="N378" i="22"/>
  <c r="B375" i="22"/>
  <c r="B378" i="22"/>
  <c r="U378" i="22"/>
  <c r="P378" i="22"/>
  <c r="F378" i="22"/>
  <c r="AX378" i="22"/>
  <c r="AP378" i="22"/>
  <c r="BJ378" i="22"/>
  <c r="AG378" i="22"/>
  <c r="W378" i="22"/>
  <c r="AW378" i="22"/>
  <c r="BG378" i="22"/>
  <c r="AJ378" i="22"/>
  <c r="K378" i="22"/>
  <c r="AT378" i="22"/>
  <c r="I378" i="22"/>
  <c r="AA378" i="22"/>
  <c r="AR378" i="22"/>
  <c r="BI378" i="22"/>
  <c r="Q378" i="22"/>
  <c r="AH378" i="22"/>
  <c r="AY378" i="22"/>
  <c r="AO378" i="22"/>
  <c r="AS378" i="22"/>
  <c r="AE378" i="22"/>
  <c r="AL378" i="22"/>
  <c r="X378" i="22"/>
  <c r="S378" i="22"/>
  <c r="BB378" i="22"/>
  <c r="AC378" i="22"/>
  <c r="BK378" i="22"/>
  <c r="R378" i="22"/>
  <c r="AI378" i="22"/>
  <c r="BA378" i="22"/>
  <c r="H378" i="22"/>
  <c r="Y378" i="22"/>
  <c r="AQ378" i="22"/>
  <c r="BH378" i="22"/>
  <c r="G378" i="22"/>
  <c r="T378" i="22"/>
  <c r="AV378" i="22"/>
  <c r="BD378" i="22"/>
  <c r="O378" i="22"/>
  <c r="AF378" i="22"/>
  <c r="AB378" i="22"/>
  <c r="AK378" i="22"/>
  <c r="C375" i="22"/>
  <c r="C8" i="4" s="1"/>
  <c r="C378" i="22"/>
  <c r="V378" i="22"/>
  <c r="AN378" i="22"/>
  <c r="BE378" i="22"/>
  <c r="L378" i="22"/>
  <c r="AD378" i="22"/>
  <c r="AU378" i="22"/>
  <c r="BL37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Claire Eyberg</author>
  </authors>
  <commentList>
    <comment ref="Y28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Field data did not come through Watercare data and manual records were misplaced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vwa_admin</author>
    <author>Claire Eyberg</author>
  </authors>
  <commentList>
    <comment ref="AJ8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Sample bottles froze and broke in fridge</t>
        </r>
      </text>
    </comment>
    <comment ref="AW8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Sample bottles froze and broke in fridge</t>
        </r>
      </text>
    </comment>
    <comment ref="O8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MFU not working</t>
        </r>
      </text>
    </comment>
    <comment ref="O8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Catch up sampling from previous week when MFU wasn't working</t>
        </r>
      </text>
    </comment>
    <comment ref="N125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Field data did not come through Watercare data and manual records were misplaced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<sst xmlns="http://schemas.openxmlformats.org/spreadsheetml/2006/main" count="1908" uniqueCount="255">
  <si>
    <t>Time</t>
  </si>
  <si>
    <t>Low Tide</t>
  </si>
  <si>
    <t>Upstream/Downstream Trends</t>
  </si>
  <si>
    <t>uS/m</t>
  </si>
  <si>
    <t>HAHWE41_carbBOD_GRAB</t>
  </si>
  <si>
    <t>HAHWE41_totalss_grab</t>
  </si>
  <si>
    <t>HAHWE41_no3_grab</t>
  </si>
  <si>
    <t>HAHWE41_nh3_grab</t>
  </si>
  <si>
    <t>HAHWE41_tkn_grab</t>
  </si>
  <si>
    <t>HAHWE41_totalp_grab</t>
  </si>
  <si>
    <t>HAHWE41_solp_grab</t>
  </si>
  <si>
    <t>HAHWE41_enter_grab</t>
  </si>
  <si>
    <t>HAHWE41_ecoli_grab</t>
  </si>
  <si>
    <t>HAHWE41_turb_grab</t>
  </si>
  <si>
    <t>HAHWE41_cond_grab</t>
  </si>
  <si>
    <t>HAHWE40_carbBOD_GRAB</t>
  </si>
  <si>
    <t>HAHWE40_totalss_grab</t>
  </si>
  <si>
    <t>HAHWE40_no3_grab</t>
  </si>
  <si>
    <t>HAHWE40_nh3_grab</t>
  </si>
  <si>
    <t>HAHWE40_tkn_grab</t>
  </si>
  <si>
    <t>HAHWE40_totalp_grab</t>
  </si>
  <si>
    <t>HAHWE40_solp_grab</t>
  </si>
  <si>
    <t>HAHWE40_enter_grab</t>
  </si>
  <si>
    <t>HAHWE40_ecoli_grab</t>
  </si>
  <si>
    <t>HAHWE40_turb_grab</t>
  </si>
  <si>
    <t>HAHWE40_cond_grab</t>
  </si>
  <si>
    <t>HAHWE40_ph_grab</t>
  </si>
  <si>
    <t>HAHem51_carbBOD_GRAB</t>
  </si>
  <si>
    <t>HAHem51_totalss_grab</t>
  </si>
  <si>
    <t>HAHem51_no3_grab</t>
  </si>
  <si>
    <t>HAHem51_nh3_grab</t>
  </si>
  <si>
    <t>HAHem51_tkn_grab</t>
  </si>
  <si>
    <t>HAHem51_totalp_grab</t>
  </si>
  <si>
    <t>HAHem51_solp_grab</t>
  </si>
  <si>
    <t>HAHem51_enter_grab</t>
  </si>
  <si>
    <t>HAHem51_ecoli_grab</t>
  </si>
  <si>
    <t>HAHem51_turb_grab</t>
  </si>
  <si>
    <t>HAHem51_cond_grab</t>
  </si>
  <si>
    <t>HAHem51_ph_grab</t>
  </si>
  <si>
    <t>HAHem52_carbBOD_GRAB</t>
  </si>
  <si>
    <t>HAHem52_totalss_grab</t>
  </si>
  <si>
    <t>HAHem52_no3_grab</t>
  </si>
  <si>
    <t>HAHem52_nh3_grab</t>
  </si>
  <si>
    <t>HAHem52_tkn_grab</t>
  </si>
  <si>
    <t>HAHem52_totalp_grab</t>
  </si>
  <si>
    <t>HAHem52_solp_grab</t>
  </si>
  <si>
    <t>HAHem52_enter_grab</t>
  </si>
  <si>
    <t>HAHem52_ecoli_grab</t>
  </si>
  <si>
    <t>HAHem52_turb_grab</t>
  </si>
  <si>
    <t>HAHem52_cond_grab</t>
  </si>
  <si>
    <t>HAHWG00_RAINFALL_MM</t>
  </si>
  <si>
    <t>HAHWE41_PH_GRAB</t>
  </si>
  <si>
    <t>HAHem52_ph_grab</t>
  </si>
  <si>
    <t>Effluent Discharge</t>
  </si>
  <si>
    <t>Nitrate</t>
  </si>
  <si>
    <t>Ammonical N</t>
  </si>
  <si>
    <t>SR P</t>
  </si>
  <si>
    <t>Inflow</t>
  </si>
  <si>
    <t>Retention</t>
  </si>
  <si>
    <t>T P</t>
  </si>
  <si>
    <t>Turbidity</t>
  </si>
  <si>
    <t>Conductivity</t>
  </si>
  <si>
    <t>NTU</t>
  </si>
  <si>
    <t>Inlet to MFU</t>
  </si>
  <si>
    <t>Wigmore Stream 50m Downstream</t>
  </si>
  <si>
    <t>Wigmore Stream 50m Upstream</t>
  </si>
  <si>
    <t>CBOD</t>
  </si>
  <si>
    <t>Plant Flows</t>
  </si>
  <si>
    <t>Date</t>
  </si>
  <si>
    <t>Rainfall</t>
  </si>
  <si>
    <t>Influent</t>
  </si>
  <si>
    <t>Effluent</t>
  </si>
  <si>
    <t>DO</t>
  </si>
  <si>
    <t>pH</t>
  </si>
  <si>
    <t>mm</t>
  </si>
  <si>
    <t>m3</t>
  </si>
  <si>
    <t>mg/L</t>
  </si>
  <si>
    <t>ABSTRACT SUMMARY</t>
  </si>
  <si>
    <t>/100mL</t>
  </si>
  <si>
    <t>Total</t>
  </si>
  <si>
    <t>Max</t>
  </si>
  <si>
    <t>Min</t>
  </si>
  <si>
    <t/>
  </si>
  <si>
    <t>Discharge Limit</t>
  </si>
  <si>
    <t>SS</t>
  </si>
  <si>
    <t>Enterococci</t>
  </si>
  <si>
    <t>TKN</t>
  </si>
  <si>
    <t>THAMES-COROMANDEL WASTE WATER TREATMENT PLANTS</t>
  </si>
  <si>
    <t>Hahei WWTP</t>
  </si>
  <si>
    <t>E. Coli</t>
  </si>
  <si>
    <t>mg/l</t>
  </si>
  <si>
    <t>Aeration Pond</t>
  </si>
  <si>
    <t>Level</t>
  </si>
  <si>
    <t>units</t>
  </si>
  <si>
    <t>HAHWI10_FLOW_VOL</t>
  </si>
  <si>
    <t>HAHWE40_FLOW_SCADA</t>
  </si>
  <si>
    <t>HAHWI10_PH_GRAB</t>
  </si>
  <si>
    <t>HAHWI10_DO_GRAB</t>
  </si>
  <si>
    <t>HAHWA20_DO_GRAB</t>
  </si>
  <si>
    <t>HAHWA20_PH_GRAB</t>
  </si>
  <si>
    <t>HAHWY30_PH_GRAB</t>
  </si>
  <si>
    <t>HAHWY30_DO_GRAB</t>
  </si>
  <si>
    <t>HAHWY30_LEVEL_MM</t>
  </si>
  <si>
    <t>HAHWY35_flow_scada</t>
  </si>
  <si>
    <t>MFU Inflow</t>
  </si>
  <si>
    <t>mS/cm</t>
  </si>
  <si>
    <t>mS/m</t>
  </si>
  <si>
    <t>Effluent Trends</t>
  </si>
  <si>
    <t>12/04/2012</t>
  </si>
  <si>
    <t>16/05/2012</t>
  </si>
  <si>
    <t>25/06/2012</t>
  </si>
  <si>
    <t>12/07/2012</t>
  </si>
  <si>
    <t>06/08/2012</t>
  </si>
  <si>
    <t>03/09/2012</t>
  </si>
  <si>
    <t>10/10/2012</t>
  </si>
  <si>
    <t>22/11/2012</t>
  </si>
  <si>
    <t>21/12/2012</t>
  </si>
  <si>
    <t>27/12/2012</t>
  </si>
  <si>
    <t>31/12/2012</t>
  </si>
  <si>
    <t>08/01/2013</t>
  </si>
  <si>
    <t>17/01/2013</t>
  </si>
  <si>
    <t>21/01/2013</t>
  </si>
  <si>
    <t>31/01/2013</t>
  </si>
  <si>
    <t>07/02/2013</t>
  </si>
  <si>
    <t>12/02/2013</t>
  </si>
  <si>
    <t>21/03/2013</t>
  </si>
  <si>
    <t>19/04/2010</t>
  </si>
  <si>
    <t>18/05/2010</t>
  </si>
  <si>
    <t>23/06/2010</t>
  </si>
  <si>
    <t>08/07/2010</t>
  </si>
  <si>
    <t>19/08/2010</t>
  </si>
  <si>
    <t>17/09/2010</t>
  </si>
  <si>
    <t>17/10/2010</t>
  </si>
  <si>
    <t>09;50</t>
  </si>
  <si>
    <t>17/11/2010</t>
  </si>
  <si>
    <t>22/12/2010</t>
  </si>
  <si>
    <t>30/12/2010</t>
  </si>
  <si>
    <t>05/01/2011</t>
  </si>
  <si>
    <t>14/01/2011</t>
  </si>
  <si>
    <t>20/01/2011</t>
  </si>
  <si>
    <t>24/01/2011</t>
  </si>
  <si>
    <t>03/02/2011</t>
  </si>
  <si>
    <t>08/02/2011</t>
  </si>
  <si>
    <t>14/02/2011</t>
  </si>
  <si>
    <t>08/03/2011</t>
  </si>
  <si>
    <t>20/12/2011</t>
  </si>
  <si>
    <t>29/12/2011</t>
  </si>
  <si>
    <t>06/01/2012</t>
  </si>
  <si>
    <t>11/01/2012</t>
  </si>
  <si>
    <t>20/01/2012</t>
  </si>
  <si>
    <t>25/01/2012</t>
  </si>
  <si>
    <t>01/02/2012</t>
  </si>
  <si>
    <t>09/02/2012</t>
  </si>
  <si>
    <t>16/02/2012</t>
  </si>
  <si>
    <t>02/03/2012</t>
  </si>
  <si>
    <t>19/04/2013</t>
  </si>
  <si>
    <t>20/05/2013</t>
  </si>
  <si>
    <t>19/06/2013</t>
  </si>
  <si>
    <t>19/07/2013</t>
  </si>
  <si>
    <t>19/08/2013</t>
  </si>
  <si>
    <t>10/09/2013</t>
  </si>
  <si>
    <t>22/10/2013</t>
  </si>
  <si>
    <t>12/11/2013</t>
  </si>
  <si>
    <t>21/12/2013</t>
  </si>
  <si>
    <t>27/12/2013</t>
  </si>
  <si>
    <t>30/12/2013</t>
  </si>
  <si>
    <t>09/01/2014</t>
  </si>
  <si>
    <t>13/01/2014</t>
  </si>
  <si>
    <t>20/01/2014</t>
  </si>
  <si>
    <t>28/01/2014</t>
  </si>
  <si>
    <t>04/02/2014</t>
  </si>
  <si>
    <t>10/02/2014</t>
  </si>
  <si>
    <t>11/03/2014</t>
  </si>
  <si>
    <t>Maximum Effluent Flow</t>
  </si>
  <si>
    <t>Total Influent Flow</t>
  </si>
  <si>
    <t>Average Effluent Flow</t>
  </si>
  <si>
    <t>Total Effluent Flow</t>
  </si>
  <si>
    <t>E. coli</t>
  </si>
  <si>
    <t>09/04/2014</t>
  </si>
  <si>
    <t>09/05/2014</t>
  </si>
  <si>
    <t>10/06/2014</t>
  </si>
  <si>
    <t>08/07/2014</t>
  </si>
  <si>
    <t>07/08/2014</t>
  </si>
  <si>
    <t>18/09/2014</t>
  </si>
  <si>
    <t>17/10/2014</t>
  </si>
  <si>
    <t>17/11/2014</t>
  </si>
  <si>
    <t>23/12/2014</t>
  </si>
  <si>
    <t>27/12/2014</t>
  </si>
  <si>
    <t>31/12/2014</t>
  </si>
  <si>
    <t>02/01/2015</t>
  </si>
  <si>
    <t>08/01/2015</t>
  </si>
  <si>
    <t>16/01/2015</t>
  </si>
  <si>
    <t>21/01/2015</t>
  </si>
  <si>
    <t>28/01/2015</t>
  </si>
  <si>
    <t>03/02/2015</t>
  </si>
  <si>
    <t>08/02/2015</t>
  </si>
  <si>
    <t>17/03/2015</t>
  </si>
  <si>
    <t>Average</t>
  </si>
  <si>
    <t>Hahei WWTP Annual Performance Report</t>
  </si>
  <si>
    <t>25/06/2015</t>
  </si>
  <si>
    <t>20/07/2015</t>
  </si>
  <si>
    <t>26/08/2015</t>
  </si>
  <si>
    <t>23/09/2015</t>
  </si>
  <si>
    <t>21/10/2015</t>
  </si>
  <si>
    <t>17/11/2015</t>
  </si>
  <si>
    <t>15/12/2015</t>
  </si>
  <si>
    <t>20/12/2015</t>
  </si>
  <si>
    <t>29/12/2015</t>
  </si>
  <si>
    <t>05/01/2016</t>
  </si>
  <si>
    <t>12/01/2016</t>
  </si>
  <si>
    <t>19/01/2016</t>
  </si>
  <si>
    <t>28/01/2016</t>
  </si>
  <si>
    <t>02/02/2016</t>
  </si>
  <si>
    <t>05/02/2016</t>
  </si>
  <si>
    <t>10/02/2016</t>
  </si>
  <si>
    <t>17/02/2016</t>
  </si>
  <si>
    <t>22/02/2016</t>
  </si>
  <si>
    <t>18/03/2016</t>
  </si>
  <si>
    <t>90th Perceentile</t>
  </si>
  <si>
    <t>Ammoniacal N</t>
  </si>
  <si>
    <t>01/02/2017</t>
  </si>
  <si>
    <t>02/02/2017</t>
  </si>
  <si>
    <t>03/02/2017</t>
  </si>
  <si>
    <t>04/02/2017</t>
  </si>
  <si>
    <t>05/02/2017</t>
  </si>
  <si>
    <t>06/02/2017</t>
  </si>
  <si>
    <t>07/02/2017</t>
  </si>
  <si>
    <t>08/02/2017</t>
  </si>
  <si>
    <t>09/02/2017</t>
  </si>
  <si>
    <t>10/02/2017</t>
  </si>
  <si>
    <t>11/02/2017</t>
  </si>
  <si>
    <t>12/02/2017</t>
  </si>
  <si>
    <t>13/02/2017</t>
  </si>
  <si>
    <t>14/02/2017</t>
  </si>
  <si>
    <t>15/02/2017</t>
  </si>
  <si>
    <t>16/02/2017</t>
  </si>
  <si>
    <t>17/02/2017</t>
  </si>
  <si>
    <t>18/02/2017</t>
  </si>
  <si>
    <t>19/02/2017</t>
  </si>
  <si>
    <t>20/02/2017</t>
  </si>
  <si>
    <t>21/02/2017</t>
  </si>
  <si>
    <t>22/02/2017</t>
  </si>
  <si>
    <t>23/02/2017</t>
  </si>
  <si>
    <t>24/02/2017</t>
  </si>
  <si>
    <t>25/02/2017</t>
  </si>
  <si>
    <t>26/02/2017</t>
  </si>
  <si>
    <t>27/02/2017</t>
  </si>
  <si>
    <t>28/02/2017</t>
  </si>
  <si>
    <t>Diurnal Sampling (31/01/2017)</t>
  </si>
  <si>
    <t>&lt;1.6</t>
  </si>
  <si>
    <t>April 2016 to March 2017</t>
  </si>
  <si>
    <t>April 2010 to March 2017</t>
  </si>
  <si>
    <t>Last 12 months</t>
  </si>
  <si>
    <t>All data</t>
  </si>
  <si>
    <t>95% Quartile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</si>
</sst>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m\ yyyy"/>
    <numFmt numFmtId="165" formatCode="d/mm"/>
    <numFmt numFmtId="166" formatCode="0.0"/>
    <numFmt numFmtId="167" formatCode="m/dd/yyyy"/>
    <numFmt numFmtId="168" formatCode="d/mm/yyyy;@"/>
    <numFmt numFmtId="169" formatCode="hh:mm"/>
  </numFmts>
  <fonts count="1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6"/>
      <color indexed="9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7" fillId="0" borderId="0" xfId="0" applyFont="1" applyFill="1" applyBorder="1"/>
    <xf numFmtId="0" fontId="1" fillId="0" borderId="0" xfId="0" applyFont="1" applyBorder="1" applyAlignment="1" applyProtection="1">
      <alignment horizontal="left"/>
      <protection locked="0"/>
    </xf>
    <xf numFmtId="167" fontId="1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Protection="1">
      <protection locked="0"/>
    </xf>
    <xf numFmtId="0" fontId="6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7" fillId="0" borderId="8" xfId="0" applyFont="1" applyBorder="1"/>
    <xf numFmtId="2" fontId="0" fillId="0" borderId="0" xfId="0" applyNumberForma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3" fontId="0" fillId="0" borderId="0" xfId="0" applyNumberFormat="1" applyFill="1" applyBorder="1"/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20" fontId="0" fillId="0" borderId="5" xfId="0" applyNumberFormat="1" applyBorder="1" applyAlignment="1" applyProtection="1">
      <alignment horizontal="center"/>
    </xf>
    <xf numFmtId="0" fontId="13" fillId="2" borderId="1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165" fontId="0" fillId="4" borderId="8" xfId="0" applyNumberForma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166" fontId="0" fillId="3" borderId="13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3" fontId="14" fillId="2" borderId="7" xfId="0" applyNumberFormat="1" applyFont="1" applyFill="1" applyBorder="1" applyAlignment="1">
      <alignment horizontal="center"/>
    </xf>
    <xf numFmtId="3" fontId="14" fillId="2" borderId="8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8" fontId="7" fillId="4" borderId="7" xfId="0" applyNumberFormat="1" applyFont="1" applyFill="1" applyBorder="1" applyAlignment="1">
      <alignment horizontal="center"/>
    </xf>
    <xf numFmtId="168" fontId="7" fillId="4" borderId="8" xfId="0" applyNumberFormat="1" applyFon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0" fontId="0" fillId="0" borderId="0" xfId="0" applyNumberForma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20" fontId="0" fillId="0" borderId="11" xfId="0" applyNumberFormat="1" applyBorder="1" applyAlignment="1" applyProtection="1">
      <alignment horizontal="center" vertical="center"/>
    </xf>
    <xf numFmtId="20" fontId="0" fillId="0" borderId="13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5" xfId="0" applyNumberFormat="1" applyBorder="1" applyAlignment="1" applyProtection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12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 applyBorder="1"/>
    <xf numFmtId="0" fontId="0" fillId="3" borderId="4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10" xfId="0" applyFill="1" applyBorder="1"/>
    <xf numFmtId="0" fontId="0" fillId="4" borderId="1" xfId="0" applyFill="1" applyBorder="1" applyAlignment="1">
      <alignment horizontal="right"/>
    </xf>
    <xf numFmtId="3" fontId="0" fillId="4" borderId="2" xfId="0" applyNumberFormat="1" applyFill="1" applyBorder="1"/>
    <xf numFmtId="0" fontId="0" fillId="4" borderId="2" xfId="0" applyFill="1" applyBorder="1"/>
    <xf numFmtId="0" fontId="0" fillId="4" borderId="3" xfId="0" applyFill="1" applyBorder="1"/>
    <xf numFmtId="0" fontId="0" fillId="3" borderId="5" xfId="0" applyFill="1" applyBorder="1"/>
    <xf numFmtId="0" fontId="0" fillId="0" borderId="11" xfId="0" applyFill="1" applyBorder="1"/>
    <xf numFmtId="0" fontId="0" fillId="4" borderId="5" xfId="0" applyFill="1" applyBorder="1"/>
    <xf numFmtId="0" fontId="0" fillId="4" borderId="12" xfId="0" applyFill="1" applyBorder="1"/>
    <xf numFmtId="168" fontId="0" fillId="4" borderId="8" xfId="0" applyNumberFormat="1" applyFill="1" applyBorder="1" applyAlignment="1">
      <alignment horizontal="center"/>
    </xf>
    <xf numFmtId="0" fontId="7" fillId="0" borderId="11" xfId="0" applyFont="1" applyBorder="1" applyAlignment="1" applyProtection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4" borderId="7" xfId="0" quotePrefix="1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165" fontId="0" fillId="4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14" fontId="0" fillId="4" borderId="7" xfId="0" applyNumberForma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/>
    </xf>
    <xf numFmtId="0" fontId="0" fillId="0" borderId="0" xfId="0" applyBorder="1" applyProtection="1"/>
    <xf numFmtId="1" fontId="0" fillId="3" borderId="5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0" borderId="0" xfId="0" applyBorder="1" applyAlignment="1" applyProtection="1"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20" fontId="0" fillId="4" borderId="7" xfId="0" applyNumberFormat="1" applyFill="1" applyBorder="1" applyAlignment="1" applyProtection="1">
      <alignment horizontal="center" vertical="center"/>
      <protection locked="0"/>
    </xf>
    <xf numFmtId="20" fontId="0" fillId="4" borderId="8" xfId="0" applyNumberFormat="1" applyFill="1" applyBorder="1" applyAlignment="1" applyProtection="1">
      <alignment horizontal="center" vertical="center"/>
      <protection locked="0"/>
    </xf>
    <xf numFmtId="169" fontId="0" fillId="0" borderId="5" xfId="0" applyNumberFormat="1" applyBorder="1" applyAlignment="1">
      <alignment horizontal="center" vertical="center"/>
    </xf>
    <xf numFmtId="169" fontId="0" fillId="0" borderId="0" xfId="0" applyNumberFormat="1" applyBorder="1" applyAlignment="1" applyProtection="1">
      <alignment horizontal="center" vertical="center"/>
    </xf>
    <xf numFmtId="169" fontId="0" fillId="0" borderId="13" xfId="0" applyNumberFormat="1" applyBorder="1" applyAlignment="1" applyProtection="1">
      <alignment horizontal="center" vertical="center"/>
    </xf>
    <xf numFmtId="169" fontId="0" fillId="0" borderId="5" xfId="0" applyNumberFormat="1" applyBorder="1" applyAlignment="1" applyProtection="1">
      <alignment horizontal="center" vertical="center"/>
    </xf>
    <xf numFmtId="169" fontId="0" fillId="0" borderId="12" xfId="0" applyNumberFormat="1" applyBorder="1" applyAlignment="1" applyProtection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9" fontId="0" fillId="0" borderId="12" xfId="0" applyNumberFormat="1" applyBorder="1" applyAlignment="1">
      <alignment horizontal="center" vertical="center"/>
    </xf>
    <xf numFmtId="169" fontId="0" fillId="0" borderId="0" xfId="0" applyNumberFormat="1" applyBorder="1" applyProtection="1"/>
    <xf numFmtId="169" fontId="0" fillId="0" borderId="6" xfId="0" applyNumberFormat="1" applyBorder="1" applyAlignment="1" applyProtection="1">
      <alignment horizontal="center" vertical="center"/>
    </xf>
    <xf numFmtId="169" fontId="0" fillId="0" borderId="5" xfId="0" applyNumberFormat="1" applyBorder="1"/>
    <xf numFmtId="169" fontId="7" fillId="0" borderId="5" xfId="0" applyNumberFormat="1" applyFont="1" applyBorder="1"/>
    <xf numFmtId="169" fontId="0" fillId="0" borderId="11" xfId="0" applyNumberFormat="1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169" fontId="0" fillId="0" borderId="7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9" xfId="0" applyNumberFormat="1" applyBorder="1"/>
    <xf numFmtId="169" fontId="0" fillId="0" borderId="8" xfId="0" applyNumberFormat="1" applyBorder="1"/>
    <xf numFmtId="20" fontId="0" fillId="4" borderId="9" xfId="0" applyNumberFormat="1" applyFill="1" applyBorder="1" applyAlignment="1" applyProtection="1">
      <alignment horizontal="center" vertical="center"/>
      <protection locked="0"/>
    </xf>
    <xf numFmtId="20" fontId="0" fillId="0" borderId="8" xfId="0" applyNumberForma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4" borderId="7" xfId="0" quotePrefix="1" applyNumberFormat="1" applyFill="1" applyBorder="1" applyAlignment="1" applyProtection="1">
      <alignment horizontal="center" vertical="center"/>
      <protection locked="0"/>
    </xf>
    <xf numFmtId="14" fontId="0" fillId="4" borderId="8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7" fillId="0" borderId="0" xfId="0" applyNumberFormat="1" applyFont="1"/>
    <xf numFmtId="165" fontId="0" fillId="4" borderId="8" xfId="0" quotePrefix="1" applyNumberFormat="1" applyFill="1" applyBorder="1" applyAlignment="1" applyProtection="1">
      <alignment horizontal="center" vertical="center"/>
      <protection locked="0"/>
    </xf>
    <xf numFmtId="20" fontId="0" fillId="0" borderId="6" xfId="0" applyNumberFormat="1" applyBorder="1" applyAlignment="1" applyProtection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AU" sz="1500" baseline="0"/>
              <a:t>Wigmore Stream E. coli</a:t>
            </a:r>
          </a:p>
        </c:rich>
      </c:tx>
      <c:layout>
        <c:manualLayout>
          <c:xMode val="edge"/>
          <c:yMode val="edge"/>
          <c:x val="0.45359532019281901"/>
          <c:y val="2.966101694915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53404353867541"/>
          <c:y val="0.13841830152586912"/>
          <c:w val="0.80871555761412306"/>
          <c:h val="0.58685301110214372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Data'!$AK$4:$AK$133</c:f>
              <c:numCache>
                <c:formatCode>General</c:formatCode>
                <c:ptCount val="130"/>
                <c:pt idx="0">
                  <c:v>1400</c:v>
                </c:pt>
                <c:pt idx="1">
                  <c:v>2100</c:v>
                </c:pt>
                <c:pt idx="2">
                  <c:v>580</c:v>
                </c:pt>
                <c:pt idx="3">
                  <c:v>430</c:v>
                </c:pt>
                <c:pt idx="4">
                  <c:v>660</c:v>
                </c:pt>
                <c:pt idx="5">
                  <c:v>690</c:v>
                </c:pt>
                <c:pt idx="6">
                  <c:v>610</c:v>
                </c:pt>
                <c:pt idx="7">
                  <c:v>2400</c:v>
                </c:pt>
                <c:pt idx="8">
                  <c:v>980</c:v>
                </c:pt>
                <c:pt idx="9">
                  <c:v>2500</c:v>
                </c:pt>
                <c:pt idx="10">
                  <c:v>4500</c:v>
                </c:pt>
                <c:pt idx="11">
                  <c:v>2600</c:v>
                </c:pt>
                <c:pt idx="12">
                  <c:v>1100</c:v>
                </c:pt>
                <c:pt idx="13">
                  <c:v>740</c:v>
                </c:pt>
                <c:pt idx="14">
                  <c:v>1455</c:v>
                </c:pt>
                <c:pt idx="15">
                  <c:v>710</c:v>
                </c:pt>
                <c:pt idx="16">
                  <c:v>2000</c:v>
                </c:pt>
                <c:pt idx="17">
                  <c:v>380</c:v>
                </c:pt>
                <c:pt idx="18">
                  <c:v>630</c:v>
                </c:pt>
                <c:pt idx="19">
                  <c:v>680</c:v>
                </c:pt>
                <c:pt idx="20">
                  <c:v>144</c:v>
                </c:pt>
                <c:pt idx="21">
                  <c:v>640</c:v>
                </c:pt>
                <c:pt idx="22">
                  <c:v>63</c:v>
                </c:pt>
                <c:pt idx="23">
                  <c:v>280</c:v>
                </c:pt>
                <c:pt idx="24">
                  <c:v>580</c:v>
                </c:pt>
                <c:pt idx="25">
                  <c:v>1100</c:v>
                </c:pt>
                <c:pt idx="26">
                  <c:v>4100</c:v>
                </c:pt>
                <c:pt idx="27">
                  <c:v>1500</c:v>
                </c:pt>
                <c:pt idx="28">
                  <c:v>680</c:v>
                </c:pt>
                <c:pt idx="29">
                  <c:v>1100</c:v>
                </c:pt>
                <c:pt idx="30">
                  <c:v>1500</c:v>
                </c:pt>
                <c:pt idx="31">
                  <c:v>670</c:v>
                </c:pt>
                <c:pt idx="32">
                  <c:v>2000</c:v>
                </c:pt>
                <c:pt idx="33">
                  <c:v>2000</c:v>
                </c:pt>
                <c:pt idx="34">
                  <c:v>550</c:v>
                </c:pt>
                <c:pt idx="35">
                  <c:v>1700</c:v>
                </c:pt>
                <c:pt idx="36">
                  <c:v>1500</c:v>
                </c:pt>
                <c:pt idx="37">
                  <c:v>190</c:v>
                </c:pt>
                <c:pt idx="38">
                  <c:v>45</c:v>
                </c:pt>
                <c:pt idx="39">
                  <c:v>72</c:v>
                </c:pt>
                <c:pt idx="40">
                  <c:v>12000</c:v>
                </c:pt>
                <c:pt idx="41">
                  <c:v>660</c:v>
                </c:pt>
                <c:pt idx="42">
                  <c:v>880</c:v>
                </c:pt>
                <c:pt idx="43">
                  <c:v>3100</c:v>
                </c:pt>
                <c:pt idx="44">
                  <c:v>500</c:v>
                </c:pt>
                <c:pt idx="45">
                  <c:v>1100</c:v>
                </c:pt>
                <c:pt idx="46">
                  <c:v>830</c:v>
                </c:pt>
                <c:pt idx="47">
                  <c:v>1700</c:v>
                </c:pt>
                <c:pt idx="48">
                  <c:v>550</c:v>
                </c:pt>
                <c:pt idx="49">
                  <c:v>1500</c:v>
                </c:pt>
                <c:pt idx="50">
                  <c:v>3600</c:v>
                </c:pt>
                <c:pt idx="51">
                  <c:v>0</c:v>
                </c:pt>
                <c:pt idx="52">
                  <c:v>1500</c:v>
                </c:pt>
                <c:pt idx="53">
                  <c:v>2300</c:v>
                </c:pt>
                <c:pt idx="54">
                  <c:v>290</c:v>
                </c:pt>
                <c:pt idx="55">
                  <c:v>140</c:v>
                </c:pt>
                <c:pt idx="56">
                  <c:v>160</c:v>
                </c:pt>
                <c:pt idx="57">
                  <c:v>170</c:v>
                </c:pt>
                <c:pt idx="58">
                  <c:v>63</c:v>
                </c:pt>
                <c:pt idx="59">
                  <c:v>70</c:v>
                </c:pt>
                <c:pt idx="60">
                  <c:v>280</c:v>
                </c:pt>
                <c:pt idx="61">
                  <c:v>160</c:v>
                </c:pt>
                <c:pt idx="62">
                  <c:v>1400</c:v>
                </c:pt>
                <c:pt idx="63">
                  <c:v>4100</c:v>
                </c:pt>
                <c:pt idx="64">
                  <c:v>1200</c:v>
                </c:pt>
                <c:pt idx="65">
                  <c:v>1200</c:v>
                </c:pt>
                <c:pt idx="66">
                  <c:v>4200</c:v>
                </c:pt>
                <c:pt idx="67">
                  <c:v>1200</c:v>
                </c:pt>
                <c:pt idx="68">
                  <c:v>580</c:v>
                </c:pt>
                <c:pt idx="69">
                  <c:v>960</c:v>
                </c:pt>
                <c:pt idx="70">
                  <c:v>2100</c:v>
                </c:pt>
                <c:pt idx="71">
                  <c:v>1200</c:v>
                </c:pt>
                <c:pt idx="72">
                  <c:v>2100</c:v>
                </c:pt>
                <c:pt idx="73">
                  <c:v>5600</c:v>
                </c:pt>
                <c:pt idx="74">
                  <c:v>88</c:v>
                </c:pt>
                <c:pt idx="75">
                  <c:v>70</c:v>
                </c:pt>
                <c:pt idx="76">
                  <c:v>130</c:v>
                </c:pt>
                <c:pt idx="77">
                  <c:v>1500</c:v>
                </c:pt>
                <c:pt idx="78">
                  <c:v>130</c:v>
                </c:pt>
                <c:pt idx="80">
                  <c:v>680</c:v>
                </c:pt>
                <c:pt idx="81">
                  <c:v>360</c:v>
                </c:pt>
                <c:pt idx="83">
                  <c:v>4500</c:v>
                </c:pt>
                <c:pt idx="84">
                  <c:v>1600</c:v>
                </c:pt>
                <c:pt idx="85">
                  <c:v>6000</c:v>
                </c:pt>
                <c:pt idx="86">
                  <c:v>860</c:v>
                </c:pt>
                <c:pt idx="87">
                  <c:v>1500</c:v>
                </c:pt>
                <c:pt idx="88">
                  <c:v>280</c:v>
                </c:pt>
                <c:pt idx="89">
                  <c:v>20000</c:v>
                </c:pt>
                <c:pt idx="90">
                  <c:v>810</c:v>
                </c:pt>
                <c:pt idx="92">
                  <c:v>72</c:v>
                </c:pt>
                <c:pt idx="93">
                  <c:v>120</c:v>
                </c:pt>
                <c:pt idx="94">
                  <c:v>64</c:v>
                </c:pt>
                <c:pt idx="95">
                  <c:v>54</c:v>
                </c:pt>
                <c:pt idx="96">
                  <c:v>94</c:v>
                </c:pt>
                <c:pt idx="97">
                  <c:v>210</c:v>
                </c:pt>
                <c:pt idx="98">
                  <c:v>220</c:v>
                </c:pt>
                <c:pt idx="99">
                  <c:v>600</c:v>
                </c:pt>
                <c:pt idx="100">
                  <c:v>780</c:v>
                </c:pt>
                <c:pt idx="101">
                  <c:v>430</c:v>
                </c:pt>
                <c:pt idx="102">
                  <c:v>480</c:v>
                </c:pt>
                <c:pt idx="103">
                  <c:v>5900</c:v>
                </c:pt>
                <c:pt idx="104">
                  <c:v>930</c:v>
                </c:pt>
                <c:pt idx="105">
                  <c:v>710</c:v>
                </c:pt>
                <c:pt idx="107">
                  <c:v>780</c:v>
                </c:pt>
                <c:pt idx="108">
                  <c:v>660</c:v>
                </c:pt>
                <c:pt idx="110">
                  <c:v>3900</c:v>
                </c:pt>
                <c:pt idx="111">
                  <c:v>220</c:v>
                </c:pt>
                <c:pt idx="112">
                  <c:v>530</c:v>
                </c:pt>
                <c:pt idx="113">
                  <c:v>58</c:v>
                </c:pt>
                <c:pt idx="114">
                  <c:v>100</c:v>
                </c:pt>
                <c:pt idx="115">
                  <c:v>240</c:v>
                </c:pt>
                <c:pt idx="116">
                  <c:v>280</c:v>
                </c:pt>
                <c:pt idx="117">
                  <c:v>730</c:v>
                </c:pt>
                <c:pt idx="118">
                  <c:v>580</c:v>
                </c:pt>
                <c:pt idx="119">
                  <c:v>2300</c:v>
                </c:pt>
                <c:pt idx="120">
                  <c:v>7700</c:v>
                </c:pt>
                <c:pt idx="121">
                  <c:v>680</c:v>
                </c:pt>
                <c:pt idx="122">
                  <c:v>400</c:v>
                </c:pt>
                <c:pt idx="123">
                  <c:v>600</c:v>
                </c:pt>
                <c:pt idx="124">
                  <c:v>900</c:v>
                </c:pt>
                <c:pt idx="125">
                  <c:v>770</c:v>
                </c:pt>
                <c:pt idx="126">
                  <c:v>7100</c:v>
                </c:pt>
                <c:pt idx="127">
                  <c:v>2600</c:v>
                </c:pt>
                <c:pt idx="128">
                  <c:v>2600</c:v>
                </c:pt>
                <c:pt idx="129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0-480F-AB2C-02073907DCA7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Data'!$AX$4:$AX$133</c:f>
              <c:numCache>
                <c:formatCode>General</c:formatCode>
                <c:ptCount val="130"/>
                <c:pt idx="0">
                  <c:v>590</c:v>
                </c:pt>
                <c:pt idx="1">
                  <c:v>390</c:v>
                </c:pt>
                <c:pt idx="2">
                  <c:v>580</c:v>
                </c:pt>
                <c:pt idx="3">
                  <c:v>570</c:v>
                </c:pt>
                <c:pt idx="4">
                  <c:v>360</c:v>
                </c:pt>
                <c:pt idx="5">
                  <c:v>710</c:v>
                </c:pt>
                <c:pt idx="6">
                  <c:v>470</c:v>
                </c:pt>
                <c:pt idx="7">
                  <c:v>5900</c:v>
                </c:pt>
                <c:pt idx="8">
                  <c:v>210</c:v>
                </c:pt>
                <c:pt idx="9">
                  <c:v>2300</c:v>
                </c:pt>
                <c:pt idx="10">
                  <c:v>3200</c:v>
                </c:pt>
                <c:pt idx="11">
                  <c:v>240</c:v>
                </c:pt>
                <c:pt idx="12">
                  <c:v>490</c:v>
                </c:pt>
                <c:pt idx="13">
                  <c:v>560</c:v>
                </c:pt>
                <c:pt idx="14">
                  <c:v>690</c:v>
                </c:pt>
                <c:pt idx="15">
                  <c:v>570</c:v>
                </c:pt>
                <c:pt idx="16">
                  <c:v>6000</c:v>
                </c:pt>
                <c:pt idx="17">
                  <c:v>117</c:v>
                </c:pt>
                <c:pt idx="18">
                  <c:v>890</c:v>
                </c:pt>
                <c:pt idx="19">
                  <c:v>2300</c:v>
                </c:pt>
                <c:pt idx="20">
                  <c:v>117</c:v>
                </c:pt>
                <c:pt idx="21">
                  <c:v>390</c:v>
                </c:pt>
                <c:pt idx="22">
                  <c:v>250</c:v>
                </c:pt>
                <c:pt idx="23">
                  <c:v>300</c:v>
                </c:pt>
                <c:pt idx="24">
                  <c:v>760</c:v>
                </c:pt>
                <c:pt idx="25">
                  <c:v>1300</c:v>
                </c:pt>
                <c:pt idx="26">
                  <c:v>7100</c:v>
                </c:pt>
                <c:pt idx="27">
                  <c:v>3400</c:v>
                </c:pt>
                <c:pt idx="28">
                  <c:v>240</c:v>
                </c:pt>
                <c:pt idx="29">
                  <c:v>1200</c:v>
                </c:pt>
                <c:pt idx="30">
                  <c:v>370</c:v>
                </c:pt>
                <c:pt idx="31">
                  <c:v>850</c:v>
                </c:pt>
                <c:pt idx="32">
                  <c:v>1500</c:v>
                </c:pt>
                <c:pt idx="33">
                  <c:v>1300</c:v>
                </c:pt>
                <c:pt idx="34">
                  <c:v>1700</c:v>
                </c:pt>
                <c:pt idx="35">
                  <c:v>2900</c:v>
                </c:pt>
                <c:pt idx="36">
                  <c:v>900</c:v>
                </c:pt>
                <c:pt idx="37">
                  <c:v>160</c:v>
                </c:pt>
                <c:pt idx="38">
                  <c:v>72</c:v>
                </c:pt>
                <c:pt idx="39">
                  <c:v>84</c:v>
                </c:pt>
                <c:pt idx="40">
                  <c:v>5800</c:v>
                </c:pt>
                <c:pt idx="41">
                  <c:v>720</c:v>
                </c:pt>
                <c:pt idx="42">
                  <c:v>670</c:v>
                </c:pt>
                <c:pt idx="43">
                  <c:v>700</c:v>
                </c:pt>
                <c:pt idx="44">
                  <c:v>240</c:v>
                </c:pt>
                <c:pt idx="45">
                  <c:v>720</c:v>
                </c:pt>
                <c:pt idx="46">
                  <c:v>490</c:v>
                </c:pt>
                <c:pt idx="47">
                  <c:v>1400</c:v>
                </c:pt>
                <c:pt idx="48">
                  <c:v>340</c:v>
                </c:pt>
                <c:pt idx="49">
                  <c:v>350</c:v>
                </c:pt>
                <c:pt idx="50">
                  <c:v>150</c:v>
                </c:pt>
                <c:pt idx="51">
                  <c:v>530</c:v>
                </c:pt>
                <c:pt idx="52">
                  <c:v>350</c:v>
                </c:pt>
                <c:pt idx="53">
                  <c:v>870</c:v>
                </c:pt>
                <c:pt idx="54">
                  <c:v>760</c:v>
                </c:pt>
                <c:pt idx="55">
                  <c:v>390</c:v>
                </c:pt>
                <c:pt idx="56">
                  <c:v>230</c:v>
                </c:pt>
                <c:pt idx="57">
                  <c:v>360</c:v>
                </c:pt>
                <c:pt idx="58">
                  <c:v>18</c:v>
                </c:pt>
                <c:pt idx="59">
                  <c:v>34</c:v>
                </c:pt>
                <c:pt idx="60">
                  <c:v>1900</c:v>
                </c:pt>
                <c:pt idx="61">
                  <c:v>140</c:v>
                </c:pt>
                <c:pt idx="62">
                  <c:v>2000</c:v>
                </c:pt>
                <c:pt idx="63">
                  <c:v>3200</c:v>
                </c:pt>
                <c:pt idx="64">
                  <c:v>830</c:v>
                </c:pt>
                <c:pt idx="65">
                  <c:v>1800</c:v>
                </c:pt>
                <c:pt idx="66">
                  <c:v>560</c:v>
                </c:pt>
                <c:pt idx="67">
                  <c:v>1100</c:v>
                </c:pt>
                <c:pt idx="68">
                  <c:v>220</c:v>
                </c:pt>
                <c:pt idx="69">
                  <c:v>830</c:v>
                </c:pt>
                <c:pt idx="70">
                  <c:v>1300</c:v>
                </c:pt>
                <c:pt idx="71">
                  <c:v>690</c:v>
                </c:pt>
                <c:pt idx="72">
                  <c:v>2700</c:v>
                </c:pt>
                <c:pt idx="73">
                  <c:v>7800</c:v>
                </c:pt>
                <c:pt idx="74">
                  <c:v>110</c:v>
                </c:pt>
                <c:pt idx="75">
                  <c:v>150</c:v>
                </c:pt>
                <c:pt idx="76">
                  <c:v>830</c:v>
                </c:pt>
                <c:pt idx="77">
                  <c:v>110</c:v>
                </c:pt>
                <c:pt idx="78">
                  <c:v>280</c:v>
                </c:pt>
                <c:pt idx="80">
                  <c:v>730</c:v>
                </c:pt>
                <c:pt idx="81">
                  <c:v>970</c:v>
                </c:pt>
                <c:pt idx="83">
                  <c:v>1400</c:v>
                </c:pt>
                <c:pt idx="84">
                  <c:v>830</c:v>
                </c:pt>
                <c:pt idx="85">
                  <c:v>520</c:v>
                </c:pt>
                <c:pt idx="86">
                  <c:v>2800</c:v>
                </c:pt>
                <c:pt idx="87">
                  <c:v>3800</c:v>
                </c:pt>
                <c:pt idx="88">
                  <c:v>110</c:v>
                </c:pt>
                <c:pt idx="89">
                  <c:v>20000</c:v>
                </c:pt>
                <c:pt idx="90">
                  <c:v>1400</c:v>
                </c:pt>
                <c:pt idx="92">
                  <c:v>54</c:v>
                </c:pt>
                <c:pt idx="93">
                  <c:v>74</c:v>
                </c:pt>
                <c:pt idx="94">
                  <c:v>1100</c:v>
                </c:pt>
                <c:pt idx="95">
                  <c:v>62</c:v>
                </c:pt>
                <c:pt idx="96">
                  <c:v>310</c:v>
                </c:pt>
                <c:pt idx="97">
                  <c:v>110</c:v>
                </c:pt>
                <c:pt idx="98">
                  <c:v>130</c:v>
                </c:pt>
                <c:pt idx="99">
                  <c:v>62</c:v>
                </c:pt>
                <c:pt idx="100">
                  <c:v>320</c:v>
                </c:pt>
                <c:pt idx="101">
                  <c:v>420</c:v>
                </c:pt>
                <c:pt idx="102">
                  <c:v>330</c:v>
                </c:pt>
                <c:pt idx="103">
                  <c:v>6200</c:v>
                </c:pt>
                <c:pt idx="104">
                  <c:v>630</c:v>
                </c:pt>
                <c:pt idx="105">
                  <c:v>640</c:v>
                </c:pt>
                <c:pt idx="107">
                  <c:v>780</c:v>
                </c:pt>
                <c:pt idx="108">
                  <c:v>600</c:v>
                </c:pt>
                <c:pt idx="110">
                  <c:v>3300</c:v>
                </c:pt>
                <c:pt idx="111">
                  <c:v>230</c:v>
                </c:pt>
                <c:pt idx="112">
                  <c:v>750</c:v>
                </c:pt>
                <c:pt idx="113">
                  <c:v>290</c:v>
                </c:pt>
                <c:pt idx="114">
                  <c:v>370</c:v>
                </c:pt>
                <c:pt idx="115">
                  <c:v>250</c:v>
                </c:pt>
                <c:pt idx="116">
                  <c:v>64</c:v>
                </c:pt>
                <c:pt idx="117">
                  <c:v>400</c:v>
                </c:pt>
                <c:pt idx="118">
                  <c:v>710</c:v>
                </c:pt>
                <c:pt idx="119">
                  <c:v>660</c:v>
                </c:pt>
                <c:pt idx="120">
                  <c:v>17000</c:v>
                </c:pt>
                <c:pt idx="121">
                  <c:v>2000</c:v>
                </c:pt>
                <c:pt idx="122">
                  <c:v>560</c:v>
                </c:pt>
                <c:pt idx="123">
                  <c:v>1500</c:v>
                </c:pt>
                <c:pt idx="124">
                  <c:v>800</c:v>
                </c:pt>
                <c:pt idx="125">
                  <c:v>580</c:v>
                </c:pt>
                <c:pt idx="126">
                  <c:v>200</c:v>
                </c:pt>
                <c:pt idx="127">
                  <c:v>370</c:v>
                </c:pt>
                <c:pt idx="128">
                  <c:v>790</c:v>
                </c:pt>
                <c:pt idx="129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0-480F-AB2C-02073907D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33952"/>
        <c:axId val="63139840"/>
      </c:lineChart>
      <c:catAx>
        <c:axId val="6313395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984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3139840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Numberof E coli (cfu/100ml)</a:t>
                </a:r>
              </a:p>
            </c:rich>
          </c:tx>
          <c:layout>
            <c:manualLayout>
              <c:xMode val="edge"/>
              <c:yMode val="edge"/>
              <c:x val="1.8300653594771243E-2"/>
              <c:y val="0.18192357188038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Suspended Solids Concentrations</a:t>
            </a:r>
          </a:p>
        </c:rich>
      </c:tx>
      <c:layout>
        <c:manualLayout>
          <c:xMode val="edge"/>
          <c:yMode val="edge"/>
          <c:x val="0.22996057818659671"/>
          <c:y val="3.13901345291479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13315812527376"/>
          <c:y val="0.16816143497757849"/>
          <c:w val="0.84318878668418795"/>
          <c:h val="0.53456369640012003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Data'!$AD$4:$AD$133</c:f>
              <c:numCache>
                <c:formatCode>General</c:formatCode>
                <c:ptCount val="130"/>
                <c:pt idx="1">
                  <c:v>22.8</c:v>
                </c:pt>
                <c:pt idx="3">
                  <c:v>4.4000000000000004</c:v>
                </c:pt>
                <c:pt idx="5">
                  <c:v>1</c:v>
                </c:pt>
                <c:pt idx="7">
                  <c:v>12.4</c:v>
                </c:pt>
                <c:pt idx="11">
                  <c:v>8.875</c:v>
                </c:pt>
                <c:pt idx="17">
                  <c:v>6</c:v>
                </c:pt>
                <c:pt idx="19">
                  <c:v>12.2</c:v>
                </c:pt>
                <c:pt idx="21">
                  <c:v>11.6</c:v>
                </c:pt>
                <c:pt idx="23">
                  <c:v>2.4</c:v>
                </c:pt>
                <c:pt idx="25">
                  <c:v>7.6</c:v>
                </c:pt>
                <c:pt idx="28">
                  <c:v>12</c:v>
                </c:pt>
                <c:pt idx="34">
                  <c:v>6.8</c:v>
                </c:pt>
                <c:pt idx="36">
                  <c:v>8.6</c:v>
                </c:pt>
                <c:pt idx="38">
                  <c:v>25</c:v>
                </c:pt>
                <c:pt idx="40">
                  <c:v>26</c:v>
                </c:pt>
                <c:pt idx="42">
                  <c:v>9.4</c:v>
                </c:pt>
                <c:pt idx="48">
                  <c:v>110</c:v>
                </c:pt>
                <c:pt idx="52">
                  <c:v>32</c:v>
                </c:pt>
                <c:pt idx="54">
                  <c:v>7</c:v>
                </c:pt>
                <c:pt idx="56">
                  <c:v>13</c:v>
                </c:pt>
                <c:pt idx="58">
                  <c:v>1.6</c:v>
                </c:pt>
                <c:pt idx="60">
                  <c:v>19</c:v>
                </c:pt>
                <c:pt idx="66">
                  <c:v>1</c:v>
                </c:pt>
                <c:pt idx="70">
                  <c:v>13</c:v>
                </c:pt>
                <c:pt idx="72">
                  <c:v>16</c:v>
                </c:pt>
                <c:pt idx="74">
                  <c:v>1.2</c:v>
                </c:pt>
                <c:pt idx="76">
                  <c:v>3.8</c:v>
                </c:pt>
                <c:pt idx="78">
                  <c:v>4</c:v>
                </c:pt>
                <c:pt idx="86">
                  <c:v>36</c:v>
                </c:pt>
                <c:pt idx="89">
                  <c:v>22</c:v>
                </c:pt>
                <c:pt idx="93">
                  <c:v>11</c:v>
                </c:pt>
                <c:pt idx="95">
                  <c:v>10</c:v>
                </c:pt>
                <c:pt idx="97">
                  <c:v>17</c:v>
                </c:pt>
                <c:pt idx="101">
                  <c:v>5.4</c:v>
                </c:pt>
                <c:pt idx="110">
                  <c:v>3</c:v>
                </c:pt>
                <c:pt idx="112">
                  <c:v>14</c:v>
                </c:pt>
                <c:pt idx="114">
                  <c:v>1</c:v>
                </c:pt>
                <c:pt idx="116">
                  <c:v>2.6</c:v>
                </c:pt>
                <c:pt idx="118">
                  <c:v>6.8</c:v>
                </c:pt>
                <c:pt idx="124">
                  <c:v>47</c:v>
                </c:pt>
                <c:pt idx="129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9-419F-B2B0-534E95BB26E6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Data'!$AQ$4:$AQ$133</c:f>
              <c:numCache>
                <c:formatCode>General</c:formatCode>
                <c:ptCount val="130"/>
                <c:pt idx="1">
                  <c:v>39</c:v>
                </c:pt>
                <c:pt idx="3">
                  <c:v>4.2</c:v>
                </c:pt>
                <c:pt idx="5">
                  <c:v>1.6</c:v>
                </c:pt>
                <c:pt idx="7">
                  <c:v>19.600000000000001</c:v>
                </c:pt>
                <c:pt idx="11">
                  <c:v>13.875</c:v>
                </c:pt>
                <c:pt idx="17">
                  <c:v>17.5</c:v>
                </c:pt>
                <c:pt idx="19">
                  <c:v>22.4</c:v>
                </c:pt>
                <c:pt idx="21">
                  <c:v>21</c:v>
                </c:pt>
                <c:pt idx="23">
                  <c:v>2.8</c:v>
                </c:pt>
                <c:pt idx="25">
                  <c:v>13</c:v>
                </c:pt>
                <c:pt idx="28">
                  <c:v>5.3</c:v>
                </c:pt>
                <c:pt idx="34">
                  <c:v>28</c:v>
                </c:pt>
                <c:pt idx="36">
                  <c:v>12</c:v>
                </c:pt>
                <c:pt idx="38">
                  <c:v>2.7</c:v>
                </c:pt>
                <c:pt idx="40">
                  <c:v>42</c:v>
                </c:pt>
                <c:pt idx="42">
                  <c:v>14</c:v>
                </c:pt>
                <c:pt idx="48">
                  <c:v>92</c:v>
                </c:pt>
                <c:pt idx="52">
                  <c:v>50</c:v>
                </c:pt>
                <c:pt idx="54">
                  <c:v>6.4</c:v>
                </c:pt>
                <c:pt idx="56">
                  <c:v>17</c:v>
                </c:pt>
                <c:pt idx="58">
                  <c:v>6.6</c:v>
                </c:pt>
                <c:pt idx="60">
                  <c:v>6.6</c:v>
                </c:pt>
                <c:pt idx="66">
                  <c:v>29</c:v>
                </c:pt>
                <c:pt idx="70">
                  <c:v>26</c:v>
                </c:pt>
                <c:pt idx="72">
                  <c:v>19</c:v>
                </c:pt>
                <c:pt idx="74">
                  <c:v>7.4</c:v>
                </c:pt>
                <c:pt idx="76">
                  <c:v>5</c:v>
                </c:pt>
                <c:pt idx="78">
                  <c:v>7.8</c:v>
                </c:pt>
                <c:pt idx="86">
                  <c:v>37</c:v>
                </c:pt>
                <c:pt idx="89">
                  <c:v>43</c:v>
                </c:pt>
                <c:pt idx="93">
                  <c:v>34</c:v>
                </c:pt>
                <c:pt idx="95">
                  <c:v>30</c:v>
                </c:pt>
                <c:pt idx="97">
                  <c:v>33</c:v>
                </c:pt>
                <c:pt idx="101">
                  <c:v>30</c:v>
                </c:pt>
                <c:pt idx="110">
                  <c:v>8.4</c:v>
                </c:pt>
                <c:pt idx="112">
                  <c:v>85</c:v>
                </c:pt>
                <c:pt idx="114">
                  <c:v>15</c:v>
                </c:pt>
                <c:pt idx="116">
                  <c:v>25</c:v>
                </c:pt>
                <c:pt idx="118">
                  <c:v>24</c:v>
                </c:pt>
                <c:pt idx="124">
                  <c:v>43</c:v>
                </c:pt>
                <c:pt idx="12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9-419F-B2B0-534E95BB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56928"/>
        <c:axId val="123758464"/>
      </c:lineChart>
      <c:catAx>
        <c:axId val="12375692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2375846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23758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4967148488830498E-2"/>
              <c:y val="0.287534578705521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756928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4235654840122655"/>
          <c:y val="0.91308218070981539"/>
          <c:w val="0.70039421813403446"/>
          <c:h val="5.742143302468427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Ammonia Concentrations</a:t>
            </a:r>
          </a:p>
        </c:rich>
      </c:tx>
      <c:layout>
        <c:manualLayout>
          <c:xMode val="edge"/>
          <c:yMode val="edge"/>
          <c:x val="0.30315001963337257"/>
          <c:y val="3.13199105145414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98715219652655"/>
          <c:y val="0.16182000739840405"/>
          <c:w val="0.84908232927576843"/>
          <c:h val="0.54978532218951814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Data'!$AF$4:$AF$133</c:f>
              <c:numCache>
                <c:formatCode>General</c:formatCode>
                <c:ptCount val="130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0.77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  <c:pt idx="40">
                  <c:v>0.4</c:v>
                </c:pt>
                <c:pt idx="41">
                  <c:v>0.4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0.4</c:v>
                </c:pt>
                <c:pt idx="66">
                  <c:v>0.4</c:v>
                </c:pt>
                <c:pt idx="67">
                  <c:v>0.82</c:v>
                </c:pt>
                <c:pt idx="68">
                  <c:v>0.4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0.4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3">
                  <c:v>0.4</c:v>
                </c:pt>
                <c:pt idx="84">
                  <c:v>0.4</c:v>
                </c:pt>
                <c:pt idx="85">
                  <c:v>0.4</c:v>
                </c:pt>
                <c:pt idx="86">
                  <c:v>0.4</c:v>
                </c:pt>
                <c:pt idx="87">
                  <c:v>0.4</c:v>
                </c:pt>
                <c:pt idx="88">
                  <c:v>0.4</c:v>
                </c:pt>
                <c:pt idx="89">
                  <c:v>0.4</c:v>
                </c:pt>
                <c:pt idx="90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07">
                  <c:v>0.4</c:v>
                </c:pt>
                <c:pt idx="108">
                  <c:v>0.4</c:v>
                </c:pt>
                <c:pt idx="110">
                  <c:v>0.4</c:v>
                </c:pt>
                <c:pt idx="111">
                  <c:v>0.4</c:v>
                </c:pt>
                <c:pt idx="112">
                  <c:v>0.4</c:v>
                </c:pt>
                <c:pt idx="113">
                  <c:v>0.4</c:v>
                </c:pt>
                <c:pt idx="114">
                  <c:v>0.4</c:v>
                </c:pt>
                <c:pt idx="115">
                  <c:v>0.4</c:v>
                </c:pt>
                <c:pt idx="116">
                  <c:v>0.4</c:v>
                </c:pt>
                <c:pt idx="117">
                  <c:v>0.4</c:v>
                </c:pt>
                <c:pt idx="118">
                  <c:v>0.4</c:v>
                </c:pt>
                <c:pt idx="119">
                  <c:v>0.4</c:v>
                </c:pt>
                <c:pt idx="120">
                  <c:v>0.4</c:v>
                </c:pt>
                <c:pt idx="121">
                  <c:v>0.4</c:v>
                </c:pt>
                <c:pt idx="122">
                  <c:v>0.4</c:v>
                </c:pt>
                <c:pt idx="123">
                  <c:v>0.4</c:v>
                </c:pt>
                <c:pt idx="124">
                  <c:v>0.4</c:v>
                </c:pt>
                <c:pt idx="125">
                  <c:v>0.4</c:v>
                </c:pt>
                <c:pt idx="126">
                  <c:v>0.4</c:v>
                </c:pt>
                <c:pt idx="127">
                  <c:v>0.67</c:v>
                </c:pt>
                <c:pt idx="128">
                  <c:v>0.4</c:v>
                </c:pt>
                <c:pt idx="12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7-4E51-B50C-DAE201B0331F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Data'!$AS$4:$AS$133</c:f>
              <c:numCache>
                <c:formatCode>General</c:formatCode>
                <c:ptCount val="130"/>
                <c:pt idx="0">
                  <c:v>1.3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0.7</c:v>
                </c:pt>
                <c:pt idx="9">
                  <c:v>0.4</c:v>
                </c:pt>
                <c:pt idx="10">
                  <c:v>1.1000000000000001</c:v>
                </c:pt>
                <c:pt idx="11">
                  <c:v>0.4</c:v>
                </c:pt>
                <c:pt idx="12">
                  <c:v>0.7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0.6</c:v>
                </c:pt>
                <c:pt idx="27">
                  <c:v>2.8</c:v>
                </c:pt>
                <c:pt idx="28">
                  <c:v>0.4</c:v>
                </c:pt>
                <c:pt idx="29">
                  <c:v>0.8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  <c:pt idx="40">
                  <c:v>0.6</c:v>
                </c:pt>
                <c:pt idx="41">
                  <c:v>0.4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2.2999999999999998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0.4</c:v>
                </c:pt>
                <c:pt idx="57">
                  <c:v>0.43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0.95</c:v>
                </c:pt>
                <c:pt idx="66">
                  <c:v>1.8</c:v>
                </c:pt>
                <c:pt idx="67">
                  <c:v>0.72</c:v>
                </c:pt>
                <c:pt idx="68">
                  <c:v>0.4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0.4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0.4</c:v>
                </c:pt>
                <c:pt idx="81">
                  <c:v>0.4</c:v>
                </c:pt>
                <c:pt idx="83">
                  <c:v>3.3</c:v>
                </c:pt>
                <c:pt idx="84">
                  <c:v>1.2</c:v>
                </c:pt>
                <c:pt idx="85">
                  <c:v>0.4</c:v>
                </c:pt>
                <c:pt idx="86">
                  <c:v>0.4</c:v>
                </c:pt>
                <c:pt idx="87">
                  <c:v>0.4</c:v>
                </c:pt>
                <c:pt idx="88">
                  <c:v>0.4</c:v>
                </c:pt>
                <c:pt idx="89">
                  <c:v>0.4</c:v>
                </c:pt>
                <c:pt idx="90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0.87</c:v>
                </c:pt>
                <c:pt idx="102">
                  <c:v>2.7</c:v>
                </c:pt>
                <c:pt idx="103">
                  <c:v>0.4</c:v>
                </c:pt>
                <c:pt idx="104">
                  <c:v>0.4</c:v>
                </c:pt>
                <c:pt idx="105">
                  <c:v>0.78</c:v>
                </c:pt>
                <c:pt idx="107">
                  <c:v>0.4</c:v>
                </c:pt>
                <c:pt idx="108">
                  <c:v>0.4</c:v>
                </c:pt>
                <c:pt idx="110">
                  <c:v>0.4</c:v>
                </c:pt>
                <c:pt idx="111">
                  <c:v>0.4</c:v>
                </c:pt>
                <c:pt idx="112">
                  <c:v>0.4</c:v>
                </c:pt>
                <c:pt idx="113">
                  <c:v>0.4</c:v>
                </c:pt>
                <c:pt idx="114">
                  <c:v>0.4</c:v>
                </c:pt>
                <c:pt idx="115">
                  <c:v>0.4</c:v>
                </c:pt>
                <c:pt idx="116">
                  <c:v>0.4</c:v>
                </c:pt>
                <c:pt idx="117">
                  <c:v>0.4</c:v>
                </c:pt>
                <c:pt idx="118">
                  <c:v>0.4</c:v>
                </c:pt>
                <c:pt idx="119">
                  <c:v>0.4</c:v>
                </c:pt>
                <c:pt idx="120">
                  <c:v>0.4</c:v>
                </c:pt>
                <c:pt idx="121">
                  <c:v>0.4</c:v>
                </c:pt>
                <c:pt idx="122">
                  <c:v>2.2000000000000002</c:v>
                </c:pt>
                <c:pt idx="123">
                  <c:v>0.42</c:v>
                </c:pt>
                <c:pt idx="124">
                  <c:v>0.4</c:v>
                </c:pt>
                <c:pt idx="125">
                  <c:v>0.91</c:v>
                </c:pt>
                <c:pt idx="126">
                  <c:v>0.57999999999999996</c:v>
                </c:pt>
                <c:pt idx="127">
                  <c:v>3.3</c:v>
                </c:pt>
                <c:pt idx="128">
                  <c:v>0.4</c:v>
                </c:pt>
                <c:pt idx="12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7-4E51-B50C-DAE201B03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68192"/>
        <c:axId val="123786368"/>
      </c:lineChart>
      <c:catAx>
        <c:axId val="12376819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23786368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23786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1.7935258092738417E-2"/>
              <c:y val="0.262685690257993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768192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8197752839950118"/>
          <c:y val="0.9174144197593439"/>
          <c:w val="0.58573997147994261"/>
          <c:h val="5.969759632277133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0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TKN Concentrations</a:t>
            </a:r>
          </a:p>
        </c:rich>
      </c:tx>
      <c:layout>
        <c:manualLayout>
          <c:xMode val="edge"/>
          <c:yMode val="edge"/>
          <c:x val="0.34210553943914906"/>
          <c:y val="3.0991735537190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94750656167991"/>
          <c:y val="0.1597798312401035"/>
          <c:w val="0.82500055256250993"/>
          <c:h val="0.53569954271180054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Data'!$AG$4:$AG$133</c:f>
              <c:numCache>
                <c:formatCode>General</c:formatCode>
                <c:ptCount val="130"/>
                <c:pt idx="1">
                  <c:v>0.6</c:v>
                </c:pt>
                <c:pt idx="3">
                  <c:v>0.7</c:v>
                </c:pt>
                <c:pt idx="5">
                  <c:v>0.36</c:v>
                </c:pt>
                <c:pt idx="7">
                  <c:v>0.66</c:v>
                </c:pt>
                <c:pt idx="11">
                  <c:v>0.41</c:v>
                </c:pt>
                <c:pt idx="17">
                  <c:v>0.21</c:v>
                </c:pt>
                <c:pt idx="19">
                  <c:v>0.25</c:v>
                </c:pt>
                <c:pt idx="21">
                  <c:v>0.41</c:v>
                </c:pt>
                <c:pt idx="23">
                  <c:v>0.37</c:v>
                </c:pt>
                <c:pt idx="25">
                  <c:v>2</c:v>
                </c:pt>
                <c:pt idx="28">
                  <c:v>0.35</c:v>
                </c:pt>
                <c:pt idx="34">
                  <c:v>0.28999999999999998</c:v>
                </c:pt>
                <c:pt idx="36">
                  <c:v>0.63</c:v>
                </c:pt>
                <c:pt idx="38">
                  <c:v>2</c:v>
                </c:pt>
                <c:pt idx="40">
                  <c:v>0.94</c:v>
                </c:pt>
                <c:pt idx="42">
                  <c:v>0.19</c:v>
                </c:pt>
                <c:pt idx="48">
                  <c:v>0.59</c:v>
                </c:pt>
                <c:pt idx="52">
                  <c:v>0.52</c:v>
                </c:pt>
                <c:pt idx="54">
                  <c:v>0.3</c:v>
                </c:pt>
                <c:pt idx="56">
                  <c:v>0.35</c:v>
                </c:pt>
                <c:pt idx="58">
                  <c:v>0.27</c:v>
                </c:pt>
                <c:pt idx="60">
                  <c:v>0.21</c:v>
                </c:pt>
                <c:pt idx="66">
                  <c:v>0.36</c:v>
                </c:pt>
                <c:pt idx="70">
                  <c:v>0.34</c:v>
                </c:pt>
                <c:pt idx="72">
                  <c:v>0.36</c:v>
                </c:pt>
                <c:pt idx="74">
                  <c:v>0.35</c:v>
                </c:pt>
                <c:pt idx="76">
                  <c:v>0.24</c:v>
                </c:pt>
                <c:pt idx="78">
                  <c:v>0.19</c:v>
                </c:pt>
                <c:pt idx="86">
                  <c:v>0.66</c:v>
                </c:pt>
                <c:pt idx="89">
                  <c:v>0.81</c:v>
                </c:pt>
                <c:pt idx="93">
                  <c:v>0.34</c:v>
                </c:pt>
                <c:pt idx="95">
                  <c:v>2.4</c:v>
                </c:pt>
                <c:pt idx="97">
                  <c:v>0.44</c:v>
                </c:pt>
                <c:pt idx="101">
                  <c:v>1.1000000000000001</c:v>
                </c:pt>
                <c:pt idx="110">
                  <c:v>0.74</c:v>
                </c:pt>
                <c:pt idx="112">
                  <c:v>0.26</c:v>
                </c:pt>
                <c:pt idx="114">
                  <c:v>0.32</c:v>
                </c:pt>
                <c:pt idx="116">
                  <c:v>0.33</c:v>
                </c:pt>
                <c:pt idx="118">
                  <c:v>0.23</c:v>
                </c:pt>
                <c:pt idx="124">
                  <c:v>0.81</c:v>
                </c:pt>
                <c:pt idx="129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3-43FA-946A-3E417FAFB442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Data'!$AT$4:$AT$133</c:f>
              <c:numCache>
                <c:formatCode>General</c:formatCode>
                <c:ptCount val="130"/>
                <c:pt idx="1">
                  <c:v>0.6</c:v>
                </c:pt>
                <c:pt idx="3">
                  <c:v>0.3</c:v>
                </c:pt>
                <c:pt idx="5">
                  <c:v>0.42</c:v>
                </c:pt>
                <c:pt idx="7">
                  <c:v>0.69</c:v>
                </c:pt>
                <c:pt idx="11">
                  <c:v>0.48</c:v>
                </c:pt>
                <c:pt idx="17">
                  <c:v>0.27</c:v>
                </c:pt>
                <c:pt idx="19">
                  <c:v>0.48</c:v>
                </c:pt>
                <c:pt idx="21">
                  <c:v>0.41</c:v>
                </c:pt>
                <c:pt idx="23">
                  <c:v>0.34</c:v>
                </c:pt>
                <c:pt idx="25">
                  <c:v>2</c:v>
                </c:pt>
                <c:pt idx="28">
                  <c:v>0.44</c:v>
                </c:pt>
                <c:pt idx="34">
                  <c:v>0.41</c:v>
                </c:pt>
                <c:pt idx="36">
                  <c:v>0.63</c:v>
                </c:pt>
                <c:pt idx="38">
                  <c:v>2.1</c:v>
                </c:pt>
                <c:pt idx="40">
                  <c:v>0.99</c:v>
                </c:pt>
                <c:pt idx="42">
                  <c:v>0.2</c:v>
                </c:pt>
                <c:pt idx="48">
                  <c:v>0.65</c:v>
                </c:pt>
                <c:pt idx="52">
                  <c:v>0.47</c:v>
                </c:pt>
                <c:pt idx="54">
                  <c:v>0.31</c:v>
                </c:pt>
                <c:pt idx="56">
                  <c:v>0.41</c:v>
                </c:pt>
                <c:pt idx="58">
                  <c:v>0.25</c:v>
                </c:pt>
                <c:pt idx="60">
                  <c:v>0.23</c:v>
                </c:pt>
                <c:pt idx="66">
                  <c:v>2</c:v>
                </c:pt>
                <c:pt idx="70">
                  <c:v>0.45</c:v>
                </c:pt>
                <c:pt idx="72">
                  <c:v>0.33</c:v>
                </c:pt>
                <c:pt idx="74">
                  <c:v>0.31</c:v>
                </c:pt>
                <c:pt idx="76">
                  <c:v>0.23</c:v>
                </c:pt>
                <c:pt idx="78">
                  <c:v>0.18</c:v>
                </c:pt>
                <c:pt idx="86">
                  <c:v>0.63</c:v>
                </c:pt>
                <c:pt idx="89">
                  <c:v>0.72</c:v>
                </c:pt>
                <c:pt idx="93">
                  <c:v>0.89</c:v>
                </c:pt>
                <c:pt idx="95">
                  <c:v>0.46</c:v>
                </c:pt>
                <c:pt idx="97">
                  <c:v>0.49</c:v>
                </c:pt>
                <c:pt idx="101">
                  <c:v>1.2</c:v>
                </c:pt>
                <c:pt idx="110">
                  <c:v>0.61</c:v>
                </c:pt>
                <c:pt idx="112">
                  <c:v>0.47</c:v>
                </c:pt>
                <c:pt idx="114">
                  <c:v>0.28999999999999998</c:v>
                </c:pt>
                <c:pt idx="116">
                  <c:v>0.2</c:v>
                </c:pt>
                <c:pt idx="118">
                  <c:v>0.27</c:v>
                </c:pt>
                <c:pt idx="124">
                  <c:v>0.38</c:v>
                </c:pt>
                <c:pt idx="129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3-43FA-946A-3E417FAF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5568"/>
        <c:axId val="63167104"/>
      </c:lineChart>
      <c:catAx>
        <c:axId val="631655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316710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3167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3.5526315789473718E-2"/>
              <c:y val="0.250759098411667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3165568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6754399778974996"/>
          <c:y val="0.91145650682928647"/>
          <c:w val="0.60482497582539063"/>
          <c:h val="6.1373938656047497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Total Phosphorus Concentrations</a:t>
            </a:r>
          </a:p>
        </c:rich>
      </c:tx>
      <c:layout>
        <c:manualLayout>
          <c:xMode val="edge"/>
          <c:yMode val="edge"/>
          <c:x val="0.24250325945241252"/>
          <c:y val="2.9288702928870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46675358539813"/>
          <c:y val="0.14504903414269929"/>
          <c:w val="0.8279009126466772"/>
          <c:h val="0.55633120415351678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Data'!$AH$4:$AH$133</c:f>
              <c:numCache>
                <c:formatCode>General</c:formatCode>
                <c:ptCount val="130"/>
                <c:pt idx="1">
                  <c:v>7.9000000000000001E-2</c:v>
                </c:pt>
                <c:pt idx="3">
                  <c:v>2.1000000000000001E-2</c:v>
                </c:pt>
                <c:pt idx="5">
                  <c:v>2.7E-2</c:v>
                </c:pt>
                <c:pt idx="7">
                  <c:v>7.1999999999999995E-2</c:v>
                </c:pt>
                <c:pt idx="11">
                  <c:v>7.1999999999999995E-2</c:v>
                </c:pt>
                <c:pt idx="17">
                  <c:v>2.7E-2</c:v>
                </c:pt>
                <c:pt idx="19">
                  <c:v>2.4E-2</c:v>
                </c:pt>
                <c:pt idx="21">
                  <c:v>5.1999999999999998E-2</c:v>
                </c:pt>
                <c:pt idx="23">
                  <c:v>2.1000000000000001E-2</c:v>
                </c:pt>
                <c:pt idx="25">
                  <c:v>2.1000000000000001E-2</c:v>
                </c:pt>
                <c:pt idx="28">
                  <c:v>0.02</c:v>
                </c:pt>
                <c:pt idx="34">
                  <c:v>2.3E-2</c:v>
                </c:pt>
                <c:pt idx="36">
                  <c:v>5.2999999999999999E-2</c:v>
                </c:pt>
                <c:pt idx="38">
                  <c:v>2.7E-2</c:v>
                </c:pt>
                <c:pt idx="40">
                  <c:v>7.9000000000000001E-2</c:v>
                </c:pt>
                <c:pt idx="42">
                  <c:v>2.1999999999999999E-2</c:v>
                </c:pt>
                <c:pt idx="48">
                  <c:v>0.49</c:v>
                </c:pt>
                <c:pt idx="52">
                  <c:v>2.9000000000000001E-2</c:v>
                </c:pt>
                <c:pt idx="54">
                  <c:v>2.3E-2</c:v>
                </c:pt>
                <c:pt idx="56">
                  <c:v>1.0999999999999999E-2</c:v>
                </c:pt>
                <c:pt idx="58">
                  <c:v>0.02</c:v>
                </c:pt>
                <c:pt idx="60">
                  <c:v>2.3E-2</c:v>
                </c:pt>
                <c:pt idx="66">
                  <c:v>7.0999999999999994E-2</c:v>
                </c:pt>
                <c:pt idx="70">
                  <c:v>1.1000000000000001</c:v>
                </c:pt>
                <c:pt idx="72">
                  <c:v>4.8000000000000001E-2</c:v>
                </c:pt>
                <c:pt idx="74">
                  <c:v>2.5999999999999999E-2</c:v>
                </c:pt>
                <c:pt idx="76">
                  <c:v>1.4E-2</c:v>
                </c:pt>
                <c:pt idx="78">
                  <c:v>5.0999999999999997E-2</c:v>
                </c:pt>
                <c:pt idx="86">
                  <c:v>0.15</c:v>
                </c:pt>
                <c:pt idx="89">
                  <c:v>0.08</c:v>
                </c:pt>
                <c:pt idx="93">
                  <c:v>3.6999999999999998E-2</c:v>
                </c:pt>
                <c:pt idx="95">
                  <c:v>2.5000000000000001E-2</c:v>
                </c:pt>
                <c:pt idx="97">
                  <c:v>2.8000000000000001E-2</c:v>
                </c:pt>
                <c:pt idx="101">
                  <c:v>4.4999999999999998E-2</c:v>
                </c:pt>
                <c:pt idx="110">
                  <c:v>9.1999999999999998E-2</c:v>
                </c:pt>
                <c:pt idx="112">
                  <c:v>2.3E-2</c:v>
                </c:pt>
                <c:pt idx="114">
                  <c:v>3.6999999999999998E-2</c:v>
                </c:pt>
                <c:pt idx="116">
                  <c:v>1.4999999999999999E-2</c:v>
                </c:pt>
                <c:pt idx="118">
                  <c:v>2.7E-2</c:v>
                </c:pt>
                <c:pt idx="124">
                  <c:v>4.7E-2</c:v>
                </c:pt>
                <c:pt idx="129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6-49F1-BB84-3B47D610DC88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Data'!$AU$4:$AU$133</c:f>
              <c:numCache>
                <c:formatCode>General</c:formatCode>
                <c:ptCount val="130"/>
                <c:pt idx="1">
                  <c:v>0.113</c:v>
                </c:pt>
                <c:pt idx="3">
                  <c:v>2.3E-2</c:v>
                </c:pt>
                <c:pt idx="5">
                  <c:v>6.0999999999999999E-2</c:v>
                </c:pt>
                <c:pt idx="7">
                  <c:v>0.14799999999999999</c:v>
                </c:pt>
                <c:pt idx="11">
                  <c:v>0.12</c:v>
                </c:pt>
                <c:pt idx="17">
                  <c:v>2.5999999999999999E-2</c:v>
                </c:pt>
                <c:pt idx="19">
                  <c:v>0.251</c:v>
                </c:pt>
                <c:pt idx="21">
                  <c:v>5.8000000000000003E-2</c:v>
                </c:pt>
                <c:pt idx="23">
                  <c:v>2.1000000000000001E-2</c:v>
                </c:pt>
                <c:pt idx="25">
                  <c:v>2.1999999999999999E-2</c:v>
                </c:pt>
                <c:pt idx="28">
                  <c:v>1.7999999999999999E-2</c:v>
                </c:pt>
                <c:pt idx="33">
                  <c:v>0</c:v>
                </c:pt>
                <c:pt idx="34">
                  <c:v>2.3E-2</c:v>
                </c:pt>
                <c:pt idx="36">
                  <c:v>5.1999999999999998E-2</c:v>
                </c:pt>
                <c:pt idx="38">
                  <c:v>1.2E-2</c:v>
                </c:pt>
                <c:pt idx="40">
                  <c:v>0.13</c:v>
                </c:pt>
                <c:pt idx="42">
                  <c:v>1.4E-2</c:v>
                </c:pt>
                <c:pt idx="48">
                  <c:v>0.75</c:v>
                </c:pt>
                <c:pt idx="52">
                  <c:v>7.6999999999999999E-2</c:v>
                </c:pt>
                <c:pt idx="54">
                  <c:v>3.3000000000000002E-2</c:v>
                </c:pt>
                <c:pt idx="56">
                  <c:v>1.4999999999999999E-2</c:v>
                </c:pt>
                <c:pt idx="58">
                  <c:v>0.02</c:v>
                </c:pt>
                <c:pt idx="60">
                  <c:v>1.6E-2</c:v>
                </c:pt>
                <c:pt idx="66">
                  <c:v>0.64</c:v>
                </c:pt>
                <c:pt idx="70">
                  <c:v>1.6</c:v>
                </c:pt>
                <c:pt idx="72">
                  <c:v>4.8000000000000001E-2</c:v>
                </c:pt>
                <c:pt idx="74">
                  <c:v>4.3999999999999997E-2</c:v>
                </c:pt>
                <c:pt idx="76">
                  <c:v>1.4E-2</c:v>
                </c:pt>
                <c:pt idx="78">
                  <c:v>0.04</c:v>
                </c:pt>
                <c:pt idx="86">
                  <c:v>0.47</c:v>
                </c:pt>
                <c:pt idx="89">
                  <c:v>0.15</c:v>
                </c:pt>
                <c:pt idx="93">
                  <c:v>9.8000000000000004E-2</c:v>
                </c:pt>
                <c:pt idx="95">
                  <c:v>0.02</c:v>
                </c:pt>
                <c:pt idx="97">
                  <c:v>4.2999999999999997E-2</c:v>
                </c:pt>
                <c:pt idx="101">
                  <c:v>0.34</c:v>
                </c:pt>
                <c:pt idx="110">
                  <c:v>0.17</c:v>
                </c:pt>
                <c:pt idx="112">
                  <c:v>0.21</c:v>
                </c:pt>
                <c:pt idx="114">
                  <c:v>3.4000000000000002E-2</c:v>
                </c:pt>
                <c:pt idx="116">
                  <c:v>1.6E-2</c:v>
                </c:pt>
                <c:pt idx="118">
                  <c:v>0.25</c:v>
                </c:pt>
                <c:pt idx="124">
                  <c:v>4.2000000000000003E-2</c:v>
                </c:pt>
                <c:pt idx="129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6-49F1-BB84-3B47D610D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7200"/>
        <c:axId val="64308736"/>
      </c:lineChart>
      <c:catAx>
        <c:axId val="6430720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430873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4308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6944806605823587E-2"/>
              <c:y val="0.218113467690683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307200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707953063885268"/>
          <c:y val="0.91149649385482079"/>
          <c:w val="0.61147327249022165"/>
          <c:h val="5.615648933076251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BOD Concentrations</a:t>
            </a:r>
          </a:p>
        </c:rich>
      </c:tx>
      <c:layout>
        <c:manualLayout>
          <c:xMode val="edge"/>
          <c:yMode val="edge"/>
          <c:x val="0.31229228236234313"/>
          <c:y val="5.10066454459150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8561803790274"/>
          <c:y val="0.15626693471826708"/>
          <c:w val="0.84313596627193255"/>
          <c:h val="0.5408763264814429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Data'!$AC$4:$AC$133</c:f>
              <c:numCache>
                <c:formatCode>General</c:formatCode>
                <c:ptCount val="130"/>
                <c:pt idx="1">
                  <c:v>2</c:v>
                </c:pt>
                <c:pt idx="3">
                  <c:v>2</c:v>
                </c:pt>
                <c:pt idx="5">
                  <c:v>2</c:v>
                </c:pt>
                <c:pt idx="7">
                  <c:v>2</c:v>
                </c:pt>
                <c:pt idx="11">
                  <c:v>2</c:v>
                </c:pt>
                <c:pt idx="17">
                  <c:v>2</c:v>
                </c:pt>
                <c:pt idx="19">
                  <c:v>2</c:v>
                </c:pt>
                <c:pt idx="21">
                  <c:v>2</c:v>
                </c:pt>
                <c:pt idx="23">
                  <c:v>2</c:v>
                </c:pt>
                <c:pt idx="25">
                  <c:v>0.6</c:v>
                </c:pt>
                <c:pt idx="28">
                  <c:v>0.5</c:v>
                </c:pt>
                <c:pt idx="34">
                  <c:v>0.5</c:v>
                </c:pt>
                <c:pt idx="36">
                  <c:v>0.87</c:v>
                </c:pt>
                <c:pt idx="38">
                  <c:v>0.5</c:v>
                </c:pt>
                <c:pt idx="40">
                  <c:v>3.2</c:v>
                </c:pt>
                <c:pt idx="42">
                  <c:v>0.81</c:v>
                </c:pt>
                <c:pt idx="48">
                  <c:v>0.91</c:v>
                </c:pt>
                <c:pt idx="52">
                  <c:v>0.5</c:v>
                </c:pt>
                <c:pt idx="54">
                  <c:v>0.5</c:v>
                </c:pt>
                <c:pt idx="56">
                  <c:v>0.61</c:v>
                </c:pt>
                <c:pt idx="58">
                  <c:v>0.62</c:v>
                </c:pt>
                <c:pt idx="60">
                  <c:v>0.5</c:v>
                </c:pt>
                <c:pt idx="66">
                  <c:v>1</c:v>
                </c:pt>
                <c:pt idx="70">
                  <c:v>0.5</c:v>
                </c:pt>
                <c:pt idx="72">
                  <c:v>0.5</c:v>
                </c:pt>
                <c:pt idx="74">
                  <c:v>0.9</c:v>
                </c:pt>
                <c:pt idx="76">
                  <c:v>0.55000000000000004</c:v>
                </c:pt>
                <c:pt idx="78">
                  <c:v>0.5</c:v>
                </c:pt>
                <c:pt idx="86">
                  <c:v>0.87</c:v>
                </c:pt>
                <c:pt idx="89">
                  <c:v>2.1</c:v>
                </c:pt>
                <c:pt idx="93">
                  <c:v>0.51</c:v>
                </c:pt>
                <c:pt idx="95">
                  <c:v>0.5</c:v>
                </c:pt>
                <c:pt idx="97">
                  <c:v>0.5</c:v>
                </c:pt>
                <c:pt idx="101">
                  <c:v>0.65</c:v>
                </c:pt>
                <c:pt idx="110">
                  <c:v>1.5</c:v>
                </c:pt>
                <c:pt idx="112">
                  <c:v>0.5</c:v>
                </c:pt>
                <c:pt idx="114">
                  <c:v>0.5</c:v>
                </c:pt>
                <c:pt idx="116">
                  <c:v>0.59</c:v>
                </c:pt>
                <c:pt idx="118">
                  <c:v>0.61</c:v>
                </c:pt>
                <c:pt idx="124">
                  <c:v>0.8</c:v>
                </c:pt>
                <c:pt idx="12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D-4F7B-9325-5B48ACE28891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Data'!$AP$4:$AP$133</c:f>
              <c:numCache>
                <c:formatCode>General</c:formatCode>
                <c:ptCount val="130"/>
                <c:pt idx="1">
                  <c:v>2</c:v>
                </c:pt>
                <c:pt idx="3">
                  <c:v>2</c:v>
                </c:pt>
                <c:pt idx="5">
                  <c:v>2</c:v>
                </c:pt>
                <c:pt idx="7">
                  <c:v>2.2000000000000002</c:v>
                </c:pt>
                <c:pt idx="11">
                  <c:v>2</c:v>
                </c:pt>
                <c:pt idx="17">
                  <c:v>2</c:v>
                </c:pt>
                <c:pt idx="19">
                  <c:v>2</c:v>
                </c:pt>
                <c:pt idx="21">
                  <c:v>2</c:v>
                </c:pt>
                <c:pt idx="23">
                  <c:v>2</c:v>
                </c:pt>
                <c:pt idx="25">
                  <c:v>0.7</c:v>
                </c:pt>
                <c:pt idx="28">
                  <c:v>0.5</c:v>
                </c:pt>
                <c:pt idx="34">
                  <c:v>0.5</c:v>
                </c:pt>
                <c:pt idx="36">
                  <c:v>0.68</c:v>
                </c:pt>
                <c:pt idx="38">
                  <c:v>0.5</c:v>
                </c:pt>
                <c:pt idx="40">
                  <c:v>3.1</c:v>
                </c:pt>
                <c:pt idx="42">
                  <c:v>0.83</c:v>
                </c:pt>
                <c:pt idx="48">
                  <c:v>0.73</c:v>
                </c:pt>
                <c:pt idx="52">
                  <c:v>0.87</c:v>
                </c:pt>
                <c:pt idx="54">
                  <c:v>0.5</c:v>
                </c:pt>
                <c:pt idx="56">
                  <c:v>0.5</c:v>
                </c:pt>
                <c:pt idx="58">
                  <c:v>0.79</c:v>
                </c:pt>
                <c:pt idx="60">
                  <c:v>0.5</c:v>
                </c:pt>
                <c:pt idx="66">
                  <c:v>0.69</c:v>
                </c:pt>
                <c:pt idx="70">
                  <c:v>0.5</c:v>
                </c:pt>
                <c:pt idx="72">
                  <c:v>0.5</c:v>
                </c:pt>
                <c:pt idx="74">
                  <c:v>0.5</c:v>
                </c:pt>
                <c:pt idx="76">
                  <c:v>0.57999999999999996</c:v>
                </c:pt>
                <c:pt idx="78">
                  <c:v>0.5</c:v>
                </c:pt>
                <c:pt idx="86">
                  <c:v>1.2</c:v>
                </c:pt>
                <c:pt idx="89">
                  <c:v>1.9</c:v>
                </c:pt>
                <c:pt idx="93">
                  <c:v>0.55000000000000004</c:v>
                </c:pt>
                <c:pt idx="95">
                  <c:v>0.5</c:v>
                </c:pt>
                <c:pt idx="97">
                  <c:v>0.97</c:v>
                </c:pt>
                <c:pt idx="101">
                  <c:v>0.55000000000000004</c:v>
                </c:pt>
                <c:pt idx="110">
                  <c:v>0.64</c:v>
                </c:pt>
                <c:pt idx="112">
                  <c:v>0.53</c:v>
                </c:pt>
                <c:pt idx="114">
                  <c:v>0.5</c:v>
                </c:pt>
                <c:pt idx="116">
                  <c:v>0.73</c:v>
                </c:pt>
                <c:pt idx="118">
                  <c:v>0.75</c:v>
                </c:pt>
                <c:pt idx="124">
                  <c:v>0.52</c:v>
                </c:pt>
                <c:pt idx="12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D-4F7B-9325-5B48ACE2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50464"/>
        <c:axId val="64950272"/>
      </c:lineChart>
      <c:catAx>
        <c:axId val="6435046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4950272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4950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1.971783054677222E-2"/>
              <c:y val="0.26157414606901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350464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1419185282523043"/>
          <c:y val="0.91329821602619621"/>
          <c:w val="0.66521228153567413"/>
          <c:h val="6.1043224951540374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Soluble Reactive Phosphorus Concentrations</a:t>
            </a:r>
          </a:p>
        </c:rich>
      </c:tx>
      <c:layout>
        <c:manualLayout>
          <c:xMode val="edge"/>
          <c:yMode val="edge"/>
          <c:x val="0.16775315080399841"/>
          <c:y val="5.43933054393306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72997887459196"/>
          <c:y val="0.16178543581633947"/>
          <c:w val="0.84794137013361193"/>
          <c:h val="0.51743419101900956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Data'!$I$4:$I$133</c:f>
              <c:numCache>
                <c:formatCode>General</c:formatCode>
                <c:ptCount val="130"/>
                <c:pt idx="1">
                  <c:v>15.34</c:v>
                </c:pt>
                <c:pt idx="3">
                  <c:v>3.88</c:v>
                </c:pt>
                <c:pt idx="5">
                  <c:v>2.9849999999999999</c:v>
                </c:pt>
                <c:pt idx="7">
                  <c:v>7.1909999999999998</c:v>
                </c:pt>
                <c:pt idx="11">
                  <c:v>11.311</c:v>
                </c:pt>
                <c:pt idx="17">
                  <c:v>9.9440000000000008</c:v>
                </c:pt>
                <c:pt idx="19">
                  <c:v>5.452</c:v>
                </c:pt>
                <c:pt idx="21">
                  <c:v>4.4240000000000004</c:v>
                </c:pt>
                <c:pt idx="23">
                  <c:v>4.3140000000000001</c:v>
                </c:pt>
                <c:pt idx="25">
                  <c:v>7.1</c:v>
                </c:pt>
                <c:pt idx="28">
                  <c:v>8.9</c:v>
                </c:pt>
                <c:pt idx="34">
                  <c:v>11</c:v>
                </c:pt>
                <c:pt idx="36">
                  <c:v>7</c:v>
                </c:pt>
                <c:pt idx="38">
                  <c:v>5.5</c:v>
                </c:pt>
                <c:pt idx="40">
                  <c:v>3.4</c:v>
                </c:pt>
                <c:pt idx="42">
                  <c:v>6.7</c:v>
                </c:pt>
                <c:pt idx="48">
                  <c:v>12</c:v>
                </c:pt>
                <c:pt idx="52">
                  <c:v>8.8000000000000007</c:v>
                </c:pt>
                <c:pt idx="54">
                  <c:v>7.9</c:v>
                </c:pt>
                <c:pt idx="56">
                  <c:v>4.7</c:v>
                </c:pt>
                <c:pt idx="58">
                  <c:v>4.7</c:v>
                </c:pt>
                <c:pt idx="60">
                  <c:v>5</c:v>
                </c:pt>
                <c:pt idx="66">
                  <c:v>10</c:v>
                </c:pt>
                <c:pt idx="70">
                  <c:v>8.6</c:v>
                </c:pt>
                <c:pt idx="72">
                  <c:v>8.5</c:v>
                </c:pt>
                <c:pt idx="74">
                  <c:v>3.9</c:v>
                </c:pt>
                <c:pt idx="76">
                  <c:v>2.8</c:v>
                </c:pt>
                <c:pt idx="78">
                  <c:v>6</c:v>
                </c:pt>
                <c:pt idx="86">
                  <c:v>8.9</c:v>
                </c:pt>
                <c:pt idx="89">
                  <c:v>9.8000000000000007</c:v>
                </c:pt>
                <c:pt idx="93">
                  <c:v>7</c:v>
                </c:pt>
                <c:pt idx="95">
                  <c:v>5.8</c:v>
                </c:pt>
                <c:pt idx="97">
                  <c:v>6.3</c:v>
                </c:pt>
                <c:pt idx="101">
                  <c:v>7.9</c:v>
                </c:pt>
                <c:pt idx="110">
                  <c:v>6</c:v>
                </c:pt>
                <c:pt idx="112">
                  <c:v>9.9</c:v>
                </c:pt>
                <c:pt idx="114">
                  <c:v>6.2</c:v>
                </c:pt>
                <c:pt idx="116">
                  <c:v>4.3</c:v>
                </c:pt>
                <c:pt idx="118">
                  <c:v>3.6</c:v>
                </c:pt>
                <c:pt idx="124">
                  <c:v>10</c:v>
                </c:pt>
                <c:pt idx="12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3-4650-AB82-AE947BB3E912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Data'!$V$4:$V$133</c:f>
              <c:numCache>
                <c:formatCode>General</c:formatCode>
                <c:ptCount val="130"/>
                <c:pt idx="1">
                  <c:v>13.2</c:v>
                </c:pt>
                <c:pt idx="3">
                  <c:v>3.419</c:v>
                </c:pt>
                <c:pt idx="5">
                  <c:v>2.7879999999999998</c:v>
                </c:pt>
                <c:pt idx="7">
                  <c:v>6.7050000000000001</c:v>
                </c:pt>
                <c:pt idx="11">
                  <c:v>10.413</c:v>
                </c:pt>
                <c:pt idx="17">
                  <c:v>9.1159999999999997</c:v>
                </c:pt>
                <c:pt idx="19">
                  <c:v>5.1130000000000004</c:v>
                </c:pt>
                <c:pt idx="21">
                  <c:v>4.1920000000000002</c:v>
                </c:pt>
                <c:pt idx="23">
                  <c:v>3.74</c:v>
                </c:pt>
                <c:pt idx="25">
                  <c:v>7.1</c:v>
                </c:pt>
                <c:pt idx="28">
                  <c:v>8.4</c:v>
                </c:pt>
                <c:pt idx="34">
                  <c:v>11</c:v>
                </c:pt>
                <c:pt idx="36">
                  <c:v>6.4</c:v>
                </c:pt>
                <c:pt idx="38">
                  <c:v>5.5</c:v>
                </c:pt>
                <c:pt idx="40">
                  <c:v>3</c:v>
                </c:pt>
                <c:pt idx="42">
                  <c:v>6</c:v>
                </c:pt>
                <c:pt idx="48">
                  <c:v>9.6</c:v>
                </c:pt>
                <c:pt idx="52">
                  <c:v>8.6</c:v>
                </c:pt>
                <c:pt idx="54">
                  <c:v>6.9</c:v>
                </c:pt>
                <c:pt idx="56">
                  <c:v>3.8</c:v>
                </c:pt>
                <c:pt idx="58">
                  <c:v>4.5999999999999996</c:v>
                </c:pt>
                <c:pt idx="60">
                  <c:v>5.5</c:v>
                </c:pt>
                <c:pt idx="66">
                  <c:v>9.8000000000000007</c:v>
                </c:pt>
                <c:pt idx="70">
                  <c:v>7.5</c:v>
                </c:pt>
                <c:pt idx="72">
                  <c:v>8.1</c:v>
                </c:pt>
                <c:pt idx="74">
                  <c:v>3.8</c:v>
                </c:pt>
                <c:pt idx="76">
                  <c:v>2.9</c:v>
                </c:pt>
                <c:pt idx="78">
                  <c:v>5.3</c:v>
                </c:pt>
                <c:pt idx="86">
                  <c:v>9.1</c:v>
                </c:pt>
                <c:pt idx="89">
                  <c:v>9.3000000000000007</c:v>
                </c:pt>
                <c:pt idx="93">
                  <c:v>5.9</c:v>
                </c:pt>
                <c:pt idx="95">
                  <c:v>5.5</c:v>
                </c:pt>
                <c:pt idx="97">
                  <c:v>6</c:v>
                </c:pt>
                <c:pt idx="101">
                  <c:v>7.5</c:v>
                </c:pt>
                <c:pt idx="110">
                  <c:v>6.2</c:v>
                </c:pt>
                <c:pt idx="112">
                  <c:v>10</c:v>
                </c:pt>
                <c:pt idx="114">
                  <c:v>5.6</c:v>
                </c:pt>
                <c:pt idx="116">
                  <c:v>3.9</c:v>
                </c:pt>
                <c:pt idx="118">
                  <c:v>3.1</c:v>
                </c:pt>
                <c:pt idx="124">
                  <c:v>9.6</c:v>
                </c:pt>
                <c:pt idx="12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3-4650-AB82-AE947BB3E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76000"/>
        <c:axId val="64977536"/>
      </c:lineChart>
      <c:catAx>
        <c:axId val="6497600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497753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4977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2164276401564608E-2"/>
              <c:y val="0.212691990906994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4976000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946544980443356"/>
          <c:y val="0.90585861913704302"/>
          <c:w val="0.55410691003911361"/>
          <c:h val="5.2301255230125521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Nitrate Concentrations</a:t>
            </a:r>
          </a:p>
        </c:rich>
      </c:tx>
      <c:layout>
        <c:manualLayout>
          <c:xMode val="edge"/>
          <c:yMode val="edge"/>
          <c:x val="0.32420686657974895"/>
          <c:y val="4.3235704323570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780964797914"/>
          <c:y val="0.16178543581633947"/>
          <c:w val="0.82529335071707954"/>
          <c:h val="0.51743419101900956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Data'!$E$4:$E$133</c:f>
              <c:numCache>
                <c:formatCode>0.00</c:formatCode>
                <c:ptCount val="130"/>
                <c:pt idx="1">
                  <c:v>0.21</c:v>
                </c:pt>
                <c:pt idx="3">
                  <c:v>0.55000000000000004</c:v>
                </c:pt>
                <c:pt idx="5">
                  <c:v>0.15</c:v>
                </c:pt>
                <c:pt idx="7">
                  <c:v>0.19</c:v>
                </c:pt>
                <c:pt idx="11">
                  <c:v>1.91</c:v>
                </c:pt>
                <c:pt idx="17">
                  <c:v>11.55</c:v>
                </c:pt>
                <c:pt idx="19">
                  <c:v>9.81</c:v>
                </c:pt>
                <c:pt idx="21">
                  <c:v>6.88</c:v>
                </c:pt>
                <c:pt idx="23">
                  <c:v>4.28</c:v>
                </c:pt>
                <c:pt idx="25">
                  <c:v>4.5</c:v>
                </c:pt>
                <c:pt idx="28">
                  <c:v>4</c:v>
                </c:pt>
                <c:pt idx="34">
                  <c:v>5.4</c:v>
                </c:pt>
                <c:pt idx="36">
                  <c:v>14</c:v>
                </c:pt>
                <c:pt idx="38">
                  <c:v>8.6999999999999993</c:v>
                </c:pt>
                <c:pt idx="40">
                  <c:v>0.9</c:v>
                </c:pt>
                <c:pt idx="42">
                  <c:v>0.96</c:v>
                </c:pt>
                <c:pt idx="48">
                  <c:v>7.7</c:v>
                </c:pt>
                <c:pt idx="52">
                  <c:v>11</c:v>
                </c:pt>
                <c:pt idx="54">
                  <c:v>11</c:v>
                </c:pt>
                <c:pt idx="56">
                  <c:v>5.6</c:v>
                </c:pt>
                <c:pt idx="58">
                  <c:v>1.9</c:v>
                </c:pt>
                <c:pt idx="60">
                  <c:v>6.4999999999999997E-3</c:v>
                </c:pt>
                <c:pt idx="66">
                  <c:v>1.5</c:v>
                </c:pt>
                <c:pt idx="70">
                  <c:v>4.7</c:v>
                </c:pt>
                <c:pt idx="72">
                  <c:v>1.2</c:v>
                </c:pt>
                <c:pt idx="74">
                  <c:v>1.7</c:v>
                </c:pt>
                <c:pt idx="76">
                  <c:v>2.4</c:v>
                </c:pt>
                <c:pt idx="78">
                  <c:v>2.9</c:v>
                </c:pt>
                <c:pt idx="86">
                  <c:v>8.5000000000000006E-2</c:v>
                </c:pt>
                <c:pt idx="89">
                  <c:v>10</c:v>
                </c:pt>
                <c:pt idx="93">
                  <c:v>0.68</c:v>
                </c:pt>
                <c:pt idx="95">
                  <c:v>0.48</c:v>
                </c:pt>
                <c:pt idx="97">
                  <c:v>3.1</c:v>
                </c:pt>
                <c:pt idx="101">
                  <c:v>3.1</c:v>
                </c:pt>
                <c:pt idx="110">
                  <c:v>6.5</c:v>
                </c:pt>
                <c:pt idx="112">
                  <c:v>0.95</c:v>
                </c:pt>
                <c:pt idx="114">
                  <c:v>0.3</c:v>
                </c:pt>
                <c:pt idx="116">
                  <c:v>1.3</c:v>
                </c:pt>
                <c:pt idx="118">
                  <c:v>17</c:v>
                </c:pt>
                <c:pt idx="124">
                  <c:v>0.03</c:v>
                </c:pt>
                <c:pt idx="129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E-45A2-9DBB-2F4E7A7A7145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Data'!$R$4:$R$133</c:f>
              <c:numCache>
                <c:formatCode>General</c:formatCode>
                <c:ptCount val="130"/>
                <c:pt idx="1">
                  <c:v>0.25</c:v>
                </c:pt>
                <c:pt idx="3">
                  <c:v>0.55000000000000004</c:v>
                </c:pt>
                <c:pt idx="5">
                  <c:v>0.16</c:v>
                </c:pt>
                <c:pt idx="7">
                  <c:v>0.21</c:v>
                </c:pt>
                <c:pt idx="11">
                  <c:v>1.79</c:v>
                </c:pt>
                <c:pt idx="17">
                  <c:v>12.923</c:v>
                </c:pt>
                <c:pt idx="19">
                  <c:v>9.73</c:v>
                </c:pt>
                <c:pt idx="21">
                  <c:v>6.88</c:v>
                </c:pt>
                <c:pt idx="23">
                  <c:v>3.02</c:v>
                </c:pt>
                <c:pt idx="25">
                  <c:v>4.5</c:v>
                </c:pt>
                <c:pt idx="28">
                  <c:v>2.2999999999999998</c:v>
                </c:pt>
                <c:pt idx="34">
                  <c:v>5.4</c:v>
                </c:pt>
                <c:pt idx="36">
                  <c:v>15</c:v>
                </c:pt>
                <c:pt idx="38">
                  <c:v>8.6999999999999993</c:v>
                </c:pt>
                <c:pt idx="40">
                  <c:v>4.0999999999999996</c:v>
                </c:pt>
                <c:pt idx="42">
                  <c:v>7.6</c:v>
                </c:pt>
                <c:pt idx="48">
                  <c:v>8.6</c:v>
                </c:pt>
                <c:pt idx="52">
                  <c:v>12</c:v>
                </c:pt>
                <c:pt idx="54">
                  <c:v>11</c:v>
                </c:pt>
                <c:pt idx="56">
                  <c:v>6.1</c:v>
                </c:pt>
                <c:pt idx="58">
                  <c:v>2</c:v>
                </c:pt>
                <c:pt idx="60">
                  <c:v>6.5000000000000002E-2</c:v>
                </c:pt>
                <c:pt idx="66">
                  <c:v>1.5</c:v>
                </c:pt>
                <c:pt idx="70">
                  <c:v>5.0999999999999996</c:v>
                </c:pt>
                <c:pt idx="72">
                  <c:v>0.97</c:v>
                </c:pt>
                <c:pt idx="74">
                  <c:v>1.8</c:v>
                </c:pt>
                <c:pt idx="76">
                  <c:v>2.7</c:v>
                </c:pt>
                <c:pt idx="78">
                  <c:v>3</c:v>
                </c:pt>
                <c:pt idx="86">
                  <c:v>0.39</c:v>
                </c:pt>
                <c:pt idx="89">
                  <c:v>14</c:v>
                </c:pt>
                <c:pt idx="93">
                  <c:v>1.9</c:v>
                </c:pt>
                <c:pt idx="95">
                  <c:v>1.3</c:v>
                </c:pt>
                <c:pt idx="97">
                  <c:v>3.8</c:v>
                </c:pt>
                <c:pt idx="101">
                  <c:v>3</c:v>
                </c:pt>
                <c:pt idx="110">
                  <c:v>6.2</c:v>
                </c:pt>
                <c:pt idx="112">
                  <c:v>2.7</c:v>
                </c:pt>
                <c:pt idx="114">
                  <c:v>0.32</c:v>
                </c:pt>
                <c:pt idx="116">
                  <c:v>1.4</c:v>
                </c:pt>
                <c:pt idx="118">
                  <c:v>18</c:v>
                </c:pt>
                <c:pt idx="124">
                  <c:v>0.02</c:v>
                </c:pt>
                <c:pt idx="129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E-45A2-9DBB-2F4E7A7A7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43328"/>
        <c:axId val="67044864"/>
      </c:lineChart>
      <c:catAx>
        <c:axId val="6704332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704486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7044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2164276401564608E-2"/>
              <c:y val="0.2126919909069947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7043328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946544980443356"/>
          <c:y val="0.90585861913704302"/>
          <c:w val="0.55410691003911361"/>
          <c:h val="5.2301255230125521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Enterococci</a:t>
            </a:r>
          </a:p>
        </c:rich>
      </c:tx>
      <c:layout>
        <c:manualLayout>
          <c:xMode val="edge"/>
          <c:yMode val="edge"/>
          <c:x val="0.42222277117321205"/>
          <c:y val="2.9661016949152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31182131645307"/>
          <c:y val="0.16731825419329524"/>
          <c:w val="0.82178745303895862"/>
          <c:h val="0.51553716802348859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Data'!$J$4:$J$133</c:f>
              <c:numCache>
                <c:formatCode>General</c:formatCode>
                <c:ptCount val="130"/>
                <c:pt idx="0">
                  <c:v>2100</c:v>
                </c:pt>
                <c:pt idx="1">
                  <c:v>1030</c:v>
                </c:pt>
                <c:pt idx="2">
                  <c:v>400</c:v>
                </c:pt>
                <c:pt idx="3">
                  <c:v>230</c:v>
                </c:pt>
                <c:pt idx="4">
                  <c:v>2800</c:v>
                </c:pt>
                <c:pt idx="5">
                  <c:v>1220</c:v>
                </c:pt>
                <c:pt idx="6">
                  <c:v>72</c:v>
                </c:pt>
                <c:pt idx="7">
                  <c:v>450</c:v>
                </c:pt>
                <c:pt idx="8">
                  <c:v>2300</c:v>
                </c:pt>
                <c:pt idx="9">
                  <c:v>20000</c:v>
                </c:pt>
                <c:pt idx="10">
                  <c:v>6500</c:v>
                </c:pt>
                <c:pt idx="11">
                  <c:v>3100</c:v>
                </c:pt>
                <c:pt idx="12">
                  <c:v>7100</c:v>
                </c:pt>
                <c:pt idx="13">
                  <c:v>670</c:v>
                </c:pt>
                <c:pt idx="14">
                  <c:v>5100</c:v>
                </c:pt>
                <c:pt idx="15">
                  <c:v>980</c:v>
                </c:pt>
                <c:pt idx="16">
                  <c:v>410</c:v>
                </c:pt>
                <c:pt idx="17">
                  <c:v>410</c:v>
                </c:pt>
                <c:pt idx="18">
                  <c:v>440</c:v>
                </c:pt>
                <c:pt idx="19">
                  <c:v>750</c:v>
                </c:pt>
                <c:pt idx="20">
                  <c:v>7200</c:v>
                </c:pt>
                <c:pt idx="21">
                  <c:v>460</c:v>
                </c:pt>
                <c:pt idx="22">
                  <c:v>81</c:v>
                </c:pt>
                <c:pt idx="23">
                  <c:v>36</c:v>
                </c:pt>
                <c:pt idx="24">
                  <c:v>310</c:v>
                </c:pt>
                <c:pt idx="25">
                  <c:v>1.6</c:v>
                </c:pt>
                <c:pt idx="26">
                  <c:v>1.6</c:v>
                </c:pt>
                <c:pt idx="27">
                  <c:v>1.6</c:v>
                </c:pt>
                <c:pt idx="28">
                  <c:v>990</c:v>
                </c:pt>
                <c:pt idx="29">
                  <c:v>420</c:v>
                </c:pt>
                <c:pt idx="30">
                  <c:v>1.6</c:v>
                </c:pt>
                <c:pt idx="31">
                  <c:v>1.6</c:v>
                </c:pt>
                <c:pt idx="32">
                  <c:v>1200</c:v>
                </c:pt>
                <c:pt idx="33">
                  <c:v>340</c:v>
                </c:pt>
                <c:pt idx="34">
                  <c:v>2000</c:v>
                </c:pt>
                <c:pt idx="35">
                  <c:v>2100</c:v>
                </c:pt>
                <c:pt idx="36">
                  <c:v>690</c:v>
                </c:pt>
                <c:pt idx="37">
                  <c:v>90</c:v>
                </c:pt>
                <c:pt idx="38">
                  <c:v>9</c:v>
                </c:pt>
                <c:pt idx="39">
                  <c:v>300</c:v>
                </c:pt>
                <c:pt idx="40">
                  <c:v>72</c:v>
                </c:pt>
                <c:pt idx="41">
                  <c:v>15</c:v>
                </c:pt>
                <c:pt idx="42">
                  <c:v>9</c:v>
                </c:pt>
                <c:pt idx="43">
                  <c:v>4100</c:v>
                </c:pt>
                <c:pt idx="44">
                  <c:v>560</c:v>
                </c:pt>
                <c:pt idx="45">
                  <c:v>1400</c:v>
                </c:pt>
                <c:pt idx="46">
                  <c:v>1200</c:v>
                </c:pt>
                <c:pt idx="47">
                  <c:v>820</c:v>
                </c:pt>
                <c:pt idx="48">
                  <c:v>1100</c:v>
                </c:pt>
                <c:pt idx="49">
                  <c:v>510</c:v>
                </c:pt>
                <c:pt idx="50">
                  <c:v>800</c:v>
                </c:pt>
                <c:pt idx="51">
                  <c:v>610</c:v>
                </c:pt>
                <c:pt idx="52">
                  <c:v>2700</c:v>
                </c:pt>
                <c:pt idx="53">
                  <c:v>4200</c:v>
                </c:pt>
                <c:pt idx="54">
                  <c:v>630</c:v>
                </c:pt>
                <c:pt idx="55">
                  <c:v>870</c:v>
                </c:pt>
                <c:pt idx="56">
                  <c:v>710</c:v>
                </c:pt>
                <c:pt idx="57">
                  <c:v>360</c:v>
                </c:pt>
                <c:pt idx="58">
                  <c:v>170</c:v>
                </c:pt>
                <c:pt idx="59">
                  <c:v>550</c:v>
                </c:pt>
                <c:pt idx="60">
                  <c:v>2000</c:v>
                </c:pt>
                <c:pt idx="61">
                  <c:v>1200</c:v>
                </c:pt>
                <c:pt idx="62">
                  <c:v>4600</c:v>
                </c:pt>
                <c:pt idx="63">
                  <c:v>6000</c:v>
                </c:pt>
                <c:pt idx="64">
                  <c:v>4700</c:v>
                </c:pt>
                <c:pt idx="65">
                  <c:v>11000</c:v>
                </c:pt>
                <c:pt idx="66">
                  <c:v>4500</c:v>
                </c:pt>
                <c:pt idx="67">
                  <c:v>6900</c:v>
                </c:pt>
                <c:pt idx="68">
                  <c:v>5100</c:v>
                </c:pt>
                <c:pt idx="69">
                  <c:v>3700</c:v>
                </c:pt>
                <c:pt idx="70">
                  <c:v>17000</c:v>
                </c:pt>
                <c:pt idx="71">
                  <c:v>1900</c:v>
                </c:pt>
                <c:pt idx="72">
                  <c:v>3000</c:v>
                </c:pt>
                <c:pt idx="73">
                  <c:v>17000</c:v>
                </c:pt>
                <c:pt idx="74">
                  <c:v>3400</c:v>
                </c:pt>
                <c:pt idx="75">
                  <c:v>210</c:v>
                </c:pt>
                <c:pt idx="76">
                  <c:v>200</c:v>
                </c:pt>
                <c:pt idx="77">
                  <c:v>81</c:v>
                </c:pt>
                <c:pt idx="78">
                  <c:v>3700</c:v>
                </c:pt>
                <c:pt idx="79">
                  <c:v>1700</c:v>
                </c:pt>
                <c:pt idx="80">
                  <c:v>6000</c:v>
                </c:pt>
                <c:pt idx="81">
                  <c:v>17000</c:v>
                </c:pt>
                <c:pt idx="83">
                  <c:v>22000</c:v>
                </c:pt>
                <c:pt idx="84">
                  <c:v>25000</c:v>
                </c:pt>
                <c:pt idx="85">
                  <c:v>47000</c:v>
                </c:pt>
                <c:pt idx="86">
                  <c:v>12000</c:v>
                </c:pt>
                <c:pt idx="87">
                  <c:v>1200</c:v>
                </c:pt>
                <c:pt idx="88">
                  <c:v>3100</c:v>
                </c:pt>
                <c:pt idx="89">
                  <c:v>2500</c:v>
                </c:pt>
                <c:pt idx="91">
                  <c:v>11000</c:v>
                </c:pt>
                <c:pt idx="92">
                  <c:v>810</c:v>
                </c:pt>
                <c:pt idx="93">
                  <c:v>400</c:v>
                </c:pt>
                <c:pt idx="94">
                  <c:v>880</c:v>
                </c:pt>
                <c:pt idx="95">
                  <c:v>540</c:v>
                </c:pt>
                <c:pt idx="96">
                  <c:v>120</c:v>
                </c:pt>
                <c:pt idx="97">
                  <c:v>850</c:v>
                </c:pt>
                <c:pt idx="98">
                  <c:v>800</c:v>
                </c:pt>
                <c:pt idx="99">
                  <c:v>950</c:v>
                </c:pt>
                <c:pt idx="100">
                  <c:v>14000</c:v>
                </c:pt>
                <c:pt idx="101">
                  <c:v>31000</c:v>
                </c:pt>
                <c:pt idx="102">
                  <c:v>8700</c:v>
                </c:pt>
                <c:pt idx="103">
                  <c:v>4200</c:v>
                </c:pt>
                <c:pt idx="104">
                  <c:v>0</c:v>
                </c:pt>
                <c:pt idx="105">
                  <c:v>6400</c:v>
                </c:pt>
                <c:pt idx="107">
                  <c:v>7700</c:v>
                </c:pt>
                <c:pt idx="109">
                  <c:v>5600</c:v>
                </c:pt>
                <c:pt idx="110">
                  <c:v>7400</c:v>
                </c:pt>
                <c:pt idx="111">
                  <c:v>960</c:v>
                </c:pt>
                <c:pt idx="112">
                  <c:v>1500</c:v>
                </c:pt>
                <c:pt idx="113">
                  <c:v>9000</c:v>
                </c:pt>
                <c:pt idx="114">
                  <c:v>2700</c:v>
                </c:pt>
                <c:pt idx="115">
                  <c:v>810</c:v>
                </c:pt>
                <c:pt idx="116">
                  <c:v>170</c:v>
                </c:pt>
                <c:pt idx="117">
                  <c:v>2500</c:v>
                </c:pt>
                <c:pt idx="118">
                  <c:v>2200</c:v>
                </c:pt>
                <c:pt idx="119">
                  <c:v>1500</c:v>
                </c:pt>
                <c:pt idx="120">
                  <c:v>3500</c:v>
                </c:pt>
                <c:pt idx="121">
                  <c:v>22000</c:v>
                </c:pt>
                <c:pt idx="122">
                  <c:v>6700</c:v>
                </c:pt>
                <c:pt idx="123">
                  <c:v>7900</c:v>
                </c:pt>
                <c:pt idx="124">
                  <c:v>25000</c:v>
                </c:pt>
                <c:pt idx="125">
                  <c:v>22000</c:v>
                </c:pt>
                <c:pt idx="126">
                  <c:v>3100</c:v>
                </c:pt>
                <c:pt idx="127">
                  <c:v>7100</c:v>
                </c:pt>
                <c:pt idx="128">
                  <c:v>5100</c:v>
                </c:pt>
                <c:pt idx="129">
                  <c:v>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3-4E3F-9C86-DBA2AB708353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Data'!$W$4:$W$133</c:f>
              <c:numCache>
                <c:formatCode>General</c:formatCode>
                <c:ptCount val="130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2</c:v>
                </c:pt>
                <c:pt idx="4">
                  <c:v>15</c:v>
                </c:pt>
                <c:pt idx="5">
                  <c:v>10</c:v>
                </c:pt>
                <c:pt idx="6">
                  <c:v>2</c:v>
                </c:pt>
                <c:pt idx="7">
                  <c:v>17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10</c:v>
                </c:pt>
                <c:pt idx="20">
                  <c:v>2</c:v>
                </c:pt>
                <c:pt idx="21">
                  <c:v>2</c:v>
                </c:pt>
                <c:pt idx="22">
                  <c:v>10</c:v>
                </c:pt>
                <c:pt idx="23">
                  <c:v>2</c:v>
                </c:pt>
                <c:pt idx="24">
                  <c:v>2</c:v>
                </c:pt>
                <c:pt idx="25">
                  <c:v>1.6</c:v>
                </c:pt>
                <c:pt idx="26">
                  <c:v>1.6</c:v>
                </c:pt>
                <c:pt idx="27">
                  <c:v>1.6</c:v>
                </c:pt>
                <c:pt idx="28">
                  <c:v>9</c:v>
                </c:pt>
                <c:pt idx="29">
                  <c:v>8.3000000000000007</c:v>
                </c:pt>
                <c:pt idx="30">
                  <c:v>1.6</c:v>
                </c:pt>
                <c:pt idx="31">
                  <c:v>9</c:v>
                </c:pt>
                <c:pt idx="32">
                  <c:v>1.6</c:v>
                </c:pt>
                <c:pt idx="33">
                  <c:v>1.6</c:v>
                </c:pt>
                <c:pt idx="34">
                  <c:v>9</c:v>
                </c:pt>
                <c:pt idx="35">
                  <c:v>1.6</c:v>
                </c:pt>
                <c:pt idx="36">
                  <c:v>9</c:v>
                </c:pt>
                <c:pt idx="37">
                  <c:v>1.6</c:v>
                </c:pt>
                <c:pt idx="38">
                  <c:v>9</c:v>
                </c:pt>
                <c:pt idx="39">
                  <c:v>1.6</c:v>
                </c:pt>
                <c:pt idx="40">
                  <c:v>1.6</c:v>
                </c:pt>
                <c:pt idx="41">
                  <c:v>1.6</c:v>
                </c:pt>
                <c:pt idx="42">
                  <c:v>9</c:v>
                </c:pt>
                <c:pt idx="43">
                  <c:v>1.6</c:v>
                </c:pt>
                <c:pt idx="44">
                  <c:v>1.6</c:v>
                </c:pt>
                <c:pt idx="45">
                  <c:v>1.6</c:v>
                </c:pt>
                <c:pt idx="46">
                  <c:v>1.6</c:v>
                </c:pt>
                <c:pt idx="47">
                  <c:v>1.6</c:v>
                </c:pt>
                <c:pt idx="48">
                  <c:v>9</c:v>
                </c:pt>
                <c:pt idx="49">
                  <c:v>1.6</c:v>
                </c:pt>
                <c:pt idx="50">
                  <c:v>1.6</c:v>
                </c:pt>
                <c:pt idx="51">
                  <c:v>1.6</c:v>
                </c:pt>
                <c:pt idx="52">
                  <c:v>1.6</c:v>
                </c:pt>
                <c:pt idx="53">
                  <c:v>4.9000000000000004</c:v>
                </c:pt>
                <c:pt idx="54">
                  <c:v>9</c:v>
                </c:pt>
                <c:pt idx="55">
                  <c:v>1.6</c:v>
                </c:pt>
                <c:pt idx="56">
                  <c:v>1.6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1.6</c:v>
                </c:pt>
                <c:pt idx="66">
                  <c:v>1.6</c:v>
                </c:pt>
                <c:pt idx="67">
                  <c:v>1.6</c:v>
                </c:pt>
                <c:pt idx="68">
                  <c:v>1.6</c:v>
                </c:pt>
                <c:pt idx="69">
                  <c:v>1.6</c:v>
                </c:pt>
                <c:pt idx="70">
                  <c:v>1.6</c:v>
                </c:pt>
                <c:pt idx="71">
                  <c:v>1.6</c:v>
                </c:pt>
                <c:pt idx="72">
                  <c:v>1.6</c:v>
                </c:pt>
                <c:pt idx="73">
                  <c:v>1.6</c:v>
                </c:pt>
                <c:pt idx="74">
                  <c:v>1.6</c:v>
                </c:pt>
                <c:pt idx="75">
                  <c:v>1.6</c:v>
                </c:pt>
                <c:pt idx="76">
                  <c:v>1.6</c:v>
                </c:pt>
                <c:pt idx="77">
                  <c:v>1.6</c:v>
                </c:pt>
                <c:pt idx="78">
                  <c:v>4.9000000000000004</c:v>
                </c:pt>
                <c:pt idx="79">
                  <c:v>1.6</c:v>
                </c:pt>
                <c:pt idx="80">
                  <c:v>1.6</c:v>
                </c:pt>
                <c:pt idx="82">
                  <c:v>1.6</c:v>
                </c:pt>
                <c:pt idx="83">
                  <c:v>1.6</c:v>
                </c:pt>
                <c:pt idx="84">
                  <c:v>1.6</c:v>
                </c:pt>
                <c:pt idx="85">
                  <c:v>1.6</c:v>
                </c:pt>
                <c:pt idx="86">
                  <c:v>1.6</c:v>
                </c:pt>
                <c:pt idx="87">
                  <c:v>1.6</c:v>
                </c:pt>
                <c:pt idx="88">
                  <c:v>1.6</c:v>
                </c:pt>
                <c:pt idx="89">
                  <c:v>4.9000000000000004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  <c:pt idx="97">
                  <c:v>1.6</c:v>
                </c:pt>
                <c:pt idx="98">
                  <c:v>1.6</c:v>
                </c:pt>
                <c:pt idx="99">
                  <c:v>1.6</c:v>
                </c:pt>
                <c:pt idx="100">
                  <c:v>1.6</c:v>
                </c:pt>
                <c:pt idx="101">
                  <c:v>31</c:v>
                </c:pt>
                <c:pt idx="102">
                  <c:v>1.6</c:v>
                </c:pt>
                <c:pt idx="103">
                  <c:v>4.9000000000000004</c:v>
                </c:pt>
                <c:pt idx="104">
                  <c:v>1.6</c:v>
                </c:pt>
                <c:pt idx="106">
                  <c:v>3.3</c:v>
                </c:pt>
                <c:pt idx="107">
                  <c:v>1.6</c:v>
                </c:pt>
                <c:pt idx="109">
                  <c:v>1.6</c:v>
                </c:pt>
                <c:pt idx="110">
                  <c:v>1.6</c:v>
                </c:pt>
                <c:pt idx="111">
                  <c:v>1.6</c:v>
                </c:pt>
                <c:pt idx="112">
                  <c:v>1.6</c:v>
                </c:pt>
                <c:pt idx="113">
                  <c:v>16</c:v>
                </c:pt>
                <c:pt idx="114">
                  <c:v>1.6</c:v>
                </c:pt>
                <c:pt idx="115">
                  <c:v>1.6</c:v>
                </c:pt>
                <c:pt idx="116">
                  <c:v>1.6</c:v>
                </c:pt>
                <c:pt idx="117">
                  <c:v>1.6</c:v>
                </c:pt>
                <c:pt idx="118">
                  <c:v>1.6</c:v>
                </c:pt>
                <c:pt idx="119">
                  <c:v>1.7</c:v>
                </c:pt>
                <c:pt idx="120">
                  <c:v>1.6</c:v>
                </c:pt>
                <c:pt idx="121">
                  <c:v>1.6</c:v>
                </c:pt>
                <c:pt idx="122">
                  <c:v>4.9000000000000004</c:v>
                </c:pt>
                <c:pt idx="123">
                  <c:v>1.6</c:v>
                </c:pt>
                <c:pt idx="124">
                  <c:v>1.6</c:v>
                </c:pt>
                <c:pt idx="125">
                  <c:v>1.6</c:v>
                </c:pt>
                <c:pt idx="126">
                  <c:v>1.6</c:v>
                </c:pt>
                <c:pt idx="127">
                  <c:v>1.7</c:v>
                </c:pt>
                <c:pt idx="128">
                  <c:v>1.6</c:v>
                </c:pt>
                <c:pt idx="12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4E3F-9C86-DBA2AB70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86976"/>
        <c:axId val="67092864"/>
      </c:lineChart>
      <c:catAx>
        <c:axId val="670869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709286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7092864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Numberof Enterococci (cfu/100ml)</a:t>
                </a:r>
              </a:p>
            </c:rich>
          </c:tx>
          <c:layout>
            <c:manualLayout>
              <c:xMode val="edge"/>
              <c:yMode val="edge"/>
              <c:x val="1.3507625272331165E-2"/>
              <c:y val="0.175129452308766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7086976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4052315029248794"/>
          <c:y val="0.90466190666844781"/>
          <c:w val="0.55555624174429019"/>
          <c:h val="5.296610169491535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Turbidity</a:t>
            </a:r>
          </a:p>
        </c:rich>
      </c:tx>
      <c:layout>
        <c:manualLayout>
          <c:xMode val="edge"/>
          <c:yMode val="edge"/>
          <c:x val="0.45110821382007832"/>
          <c:y val="5.1603905160390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780964797914"/>
          <c:y val="0.16178543581633958"/>
          <c:w val="0.82529335071707954"/>
          <c:h val="0.51743419101900956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Data'!$L$4:$L$133</c:f>
              <c:numCache>
                <c:formatCode>General</c:formatCode>
                <c:ptCount val="130"/>
                <c:pt idx="1">
                  <c:v>45</c:v>
                </c:pt>
                <c:pt idx="3">
                  <c:v>30.9</c:v>
                </c:pt>
                <c:pt idx="5">
                  <c:v>30.6</c:v>
                </c:pt>
                <c:pt idx="7">
                  <c:v>35.6</c:v>
                </c:pt>
                <c:pt idx="11">
                  <c:v>36.9</c:v>
                </c:pt>
                <c:pt idx="17">
                  <c:v>31.7</c:v>
                </c:pt>
                <c:pt idx="19">
                  <c:v>19.5</c:v>
                </c:pt>
                <c:pt idx="21">
                  <c:v>23.7</c:v>
                </c:pt>
                <c:pt idx="23">
                  <c:v>31.6</c:v>
                </c:pt>
                <c:pt idx="25">
                  <c:v>0.14000000000000001</c:v>
                </c:pt>
                <c:pt idx="28">
                  <c:v>29.4</c:v>
                </c:pt>
                <c:pt idx="34">
                  <c:v>37.9</c:v>
                </c:pt>
                <c:pt idx="36">
                  <c:v>26.3</c:v>
                </c:pt>
                <c:pt idx="38">
                  <c:v>0.1</c:v>
                </c:pt>
                <c:pt idx="40">
                  <c:v>19</c:v>
                </c:pt>
                <c:pt idx="42">
                  <c:v>16</c:v>
                </c:pt>
                <c:pt idx="48">
                  <c:v>65</c:v>
                </c:pt>
                <c:pt idx="52">
                  <c:v>110</c:v>
                </c:pt>
                <c:pt idx="54">
                  <c:v>95</c:v>
                </c:pt>
                <c:pt idx="56">
                  <c:v>26</c:v>
                </c:pt>
                <c:pt idx="58">
                  <c:v>40</c:v>
                </c:pt>
                <c:pt idx="60">
                  <c:v>70</c:v>
                </c:pt>
                <c:pt idx="66">
                  <c:v>65</c:v>
                </c:pt>
                <c:pt idx="70">
                  <c:v>65</c:v>
                </c:pt>
                <c:pt idx="72">
                  <c:v>60</c:v>
                </c:pt>
                <c:pt idx="74">
                  <c:v>39</c:v>
                </c:pt>
                <c:pt idx="76">
                  <c:v>29</c:v>
                </c:pt>
                <c:pt idx="78">
                  <c:v>150</c:v>
                </c:pt>
                <c:pt idx="86">
                  <c:v>140</c:v>
                </c:pt>
                <c:pt idx="89">
                  <c:v>50</c:v>
                </c:pt>
                <c:pt idx="93">
                  <c:v>37</c:v>
                </c:pt>
                <c:pt idx="95">
                  <c:v>45</c:v>
                </c:pt>
                <c:pt idx="97">
                  <c:v>50</c:v>
                </c:pt>
                <c:pt idx="101">
                  <c:v>90</c:v>
                </c:pt>
                <c:pt idx="110">
                  <c:v>91</c:v>
                </c:pt>
                <c:pt idx="112">
                  <c:v>38</c:v>
                </c:pt>
                <c:pt idx="114">
                  <c:v>50</c:v>
                </c:pt>
                <c:pt idx="116">
                  <c:v>45</c:v>
                </c:pt>
                <c:pt idx="118">
                  <c:v>55</c:v>
                </c:pt>
                <c:pt idx="124">
                  <c:v>40</c:v>
                </c:pt>
                <c:pt idx="12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3-4DE2-B2A6-BAED1B1D4E5C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Data'!$Y$4:$Y$133</c:f>
              <c:numCache>
                <c:formatCode>General</c:formatCode>
                <c:ptCount val="130"/>
                <c:pt idx="1">
                  <c:v>0.49299999999999999</c:v>
                </c:pt>
                <c:pt idx="3">
                  <c:v>0.47399999999999998</c:v>
                </c:pt>
                <c:pt idx="5">
                  <c:v>0.30299999999999999</c:v>
                </c:pt>
                <c:pt idx="7">
                  <c:v>0.49099999999999999</c:v>
                </c:pt>
                <c:pt idx="11">
                  <c:v>0.42599999999999999</c:v>
                </c:pt>
                <c:pt idx="17">
                  <c:v>0.25900000000000001</c:v>
                </c:pt>
                <c:pt idx="19">
                  <c:v>0.56100000000000005</c:v>
                </c:pt>
                <c:pt idx="21">
                  <c:v>0.32900000000000001</c:v>
                </c:pt>
                <c:pt idx="23">
                  <c:v>0.16</c:v>
                </c:pt>
                <c:pt idx="25">
                  <c:v>0.14000000000000001</c:v>
                </c:pt>
                <c:pt idx="28">
                  <c:v>0.17</c:v>
                </c:pt>
                <c:pt idx="34">
                  <c:v>0.25</c:v>
                </c:pt>
                <c:pt idx="36">
                  <c:v>0.2</c:v>
                </c:pt>
                <c:pt idx="38">
                  <c:v>0.1</c:v>
                </c:pt>
                <c:pt idx="40">
                  <c:v>0.6</c:v>
                </c:pt>
                <c:pt idx="42">
                  <c:v>0.4</c:v>
                </c:pt>
                <c:pt idx="48">
                  <c:v>0.3</c:v>
                </c:pt>
                <c:pt idx="52">
                  <c:v>0.3</c:v>
                </c:pt>
                <c:pt idx="54">
                  <c:v>0.2</c:v>
                </c:pt>
                <c:pt idx="56">
                  <c:v>0.1</c:v>
                </c:pt>
                <c:pt idx="58">
                  <c:v>0.2</c:v>
                </c:pt>
                <c:pt idx="60">
                  <c:v>0.1</c:v>
                </c:pt>
                <c:pt idx="66">
                  <c:v>0.5</c:v>
                </c:pt>
                <c:pt idx="70">
                  <c:v>0.1</c:v>
                </c:pt>
                <c:pt idx="72">
                  <c:v>0.15</c:v>
                </c:pt>
                <c:pt idx="74">
                  <c:v>0.3</c:v>
                </c:pt>
                <c:pt idx="76">
                  <c:v>0.2</c:v>
                </c:pt>
                <c:pt idx="78">
                  <c:v>0.2</c:v>
                </c:pt>
                <c:pt idx="86">
                  <c:v>0.6</c:v>
                </c:pt>
                <c:pt idx="89">
                  <c:v>0.1</c:v>
                </c:pt>
                <c:pt idx="93">
                  <c:v>0.2</c:v>
                </c:pt>
                <c:pt idx="95">
                  <c:v>0.25</c:v>
                </c:pt>
                <c:pt idx="97">
                  <c:v>0.2</c:v>
                </c:pt>
                <c:pt idx="101">
                  <c:v>0.3</c:v>
                </c:pt>
                <c:pt idx="110">
                  <c:v>1</c:v>
                </c:pt>
                <c:pt idx="112">
                  <c:v>0.3</c:v>
                </c:pt>
                <c:pt idx="114">
                  <c:v>0.2</c:v>
                </c:pt>
                <c:pt idx="116">
                  <c:v>0.1</c:v>
                </c:pt>
                <c:pt idx="118">
                  <c:v>0.2</c:v>
                </c:pt>
                <c:pt idx="124">
                  <c:v>1.1000000000000001</c:v>
                </c:pt>
                <c:pt idx="129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3-4DE2-B2A6-BAED1B1D4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20704"/>
        <c:axId val="67722240"/>
      </c:lineChart>
      <c:catAx>
        <c:axId val="677207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772224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772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NTU</a:t>
                </a:r>
              </a:p>
            </c:rich>
          </c:tx>
          <c:layout>
            <c:manualLayout>
              <c:xMode val="edge"/>
              <c:yMode val="edge"/>
              <c:x val="2.2164276401564594E-2"/>
              <c:y val="0.382845407922336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7720704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772707518470231"/>
          <c:y val="0.89491474304426"/>
          <c:w val="0.55410691003911361"/>
          <c:h val="5.2301255230125521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Conductivity</a:t>
            </a:r>
          </a:p>
        </c:rich>
      </c:tx>
      <c:layout>
        <c:manualLayout>
          <c:xMode val="edge"/>
          <c:yMode val="edge"/>
          <c:x val="0.39938798988709234"/>
          <c:y val="4.91603545899118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54795709591415"/>
          <c:y val="0.16778570463926906"/>
          <c:w val="0.83683386033438878"/>
          <c:h val="0.50633925792832968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Data'!$M$4:$M$133</c:f>
              <c:numCache>
                <c:formatCode>General</c:formatCode>
                <c:ptCount val="130"/>
                <c:pt idx="0">
                  <c:v>981</c:v>
                </c:pt>
                <c:pt idx="1">
                  <c:v>1137</c:v>
                </c:pt>
                <c:pt idx="2">
                  <c:v>566</c:v>
                </c:pt>
                <c:pt idx="3">
                  <c:v>429</c:v>
                </c:pt>
                <c:pt idx="4">
                  <c:v>416</c:v>
                </c:pt>
                <c:pt idx="5">
                  <c:v>400</c:v>
                </c:pt>
                <c:pt idx="6">
                  <c:v>739</c:v>
                </c:pt>
                <c:pt idx="7">
                  <c:v>570</c:v>
                </c:pt>
                <c:pt idx="9">
                  <c:v>73.599999999999994</c:v>
                </c:pt>
                <c:pt idx="10">
                  <c:v>89.5</c:v>
                </c:pt>
                <c:pt idx="11">
                  <c:v>83.1</c:v>
                </c:pt>
                <c:pt idx="12">
                  <c:v>83.2</c:v>
                </c:pt>
                <c:pt idx="13">
                  <c:v>63.6</c:v>
                </c:pt>
                <c:pt idx="14">
                  <c:v>50.5</c:v>
                </c:pt>
                <c:pt idx="15">
                  <c:v>52.2</c:v>
                </c:pt>
                <c:pt idx="16">
                  <c:v>56.7</c:v>
                </c:pt>
                <c:pt idx="17">
                  <c:v>1094</c:v>
                </c:pt>
                <c:pt idx="18">
                  <c:v>544</c:v>
                </c:pt>
                <c:pt idx="19">
                  <c:v>437</c:v>
                </c:pt>
                <c:pt idx="20">
                  <c:v>398</c:v>
                </c:pt>
                <c:pt idx="21">
                  <c:v>402</c:v>
                </c:pt>
                <c:pt idx="22">
                  <c:v>391</c:v>
                </c:pt>
                <c:pt idx="23">
                  <c:v>408</c:v>
                </c:pt>
                <c:pt idx="24">
                  <c:v>4420</c:v>
                </c:pt>
                <c:pt idx="25">
                  <c:v>632</c:v>
                </c:pt>
                <c:pt idx="26">
                  <c:v>725</c:v>
                </c:pt>
                <c:pt idx="27">
                  <c:v>879</c:v>
                </c:pt>
                <c:pt idx="28">
                  <c:v>721</c:v>
                </c:pt>
                <c:pt idx="29">
                  <c:v>767</c:v>
                </c:pt>
                <c:pt idx="30">
                  <c:v>634</c:v>
                </c:pt>
                <c:pt idx="31">
                  <c:v>689</c:v>
                </c:pt>
                <c:pt idx="32">
                  <c:v>0.73099999999999998</c:v>
                </c:pt>
                <c:pt idx="33">
                  <c:v>730</c:v>
                </c:pt>
                <c:pt idx="34">
                  <c:v>699</c:v>
                </c:pt>
                <c:pt idx="35">
                  <c:v>565</c:v>
                </c:pt>
                <c:pt idx="36">
                  <c:v>503</c:v>
                </c:pt>
                <c:pt idx="37">
                  <c:v>51.6</c:v>
                </c:pt>
                <c:pt idx="38">
                  <c:v>580</c:v>
                </c:pt>
                <c:pt idx="39">
                  <c:v>392</c:v>
                </c:pt>
                <c:pt idx="40">
                  <c:v>343</c:v>
                </c:pt>
                <c:pt idx="41">
                  <c:v>552</c:v>
                </c:pt>
                <c:pt idx="42">
                  <c:v>564</c:v>
                </c:pt>
                <c:pt idx="43">
                  <c:v>633</c:v>
                </c:pt>
                <c:pt idx="44">
                  <c:v>0.60499999999999998</c:v>
                </c:pt>
                <c:pt idx="46">
                  <c:v>0.73599999999999999</c:v>
                </c:pt>
                <c:pt idx="47">
                  <c:v>1.1830000000000001</c:v>
                </c:pt>
                <c:pt idx="48">
                  <c:v>872</c:v>
                </c:pt>
                <c:pt idx="49">
                  <c:v>766</c:v>
                </c:pt>
                <c:pt idx="50">
                  <c:v>0.75900000000000001</c:v>
                </c:pt>
                <c:pt idx="51">
                  <c:v>0.73299999999999998</c:v>
                </c:pt>
                <c:pt idx="52">
                  <c:v>839</c:v>
                </c:pt>
                <c:pt idx="53">
                  <c:v>729</c:v>
                </c:pt>
                <c:pt idx="54">
                  <c:v>629</c:v>
                </c:pt>
                <c:pt idx="56">
                  <c:v>477</c:v>
                </c:pt>
                <c:pt idx="57">
                  <c:v>555</c:v>
                </c:pt>
                <c:pt idx="58">
                  <c:v>407</c:v>
                </c:pt>
                <c:pt idx="59">
                  <c:v>416</c:v>
                </c:pt>
                <c:pt idx="60">
                  <c:v>441</c:v>
                </c:pt>
                <c:pt idx="61">
                  <c:v>608</c:v>
                </c:pt>
                <c:pt idx="62">
                  <c:v>694</c:v>
                </c:pt>
                <c:pt idx="63">
                  <c:v>569</c:v>
                </c:pt>
                <c:pt idx="64">
                  <c:v>656</c:v>
                </c:pt>
                <c:pt idx="65">
                  <c:v>705</c:v>
                </c:pt>
                <c:pt idx="66">
                  <c:v>792</c:v>
                </c:pt>
                <c:pt idx="67">
                  <c:v>22.2</c:v>
                </c:pt>
                <c:pt idx="68">
                  <c:v>792</c:v>
                </c:pt>
                <c:pt idx="69">
                  <c:v>0.58099999999999996</c:v>
                </c:pt>
                <c:pt idx="70">
                  <c:v>569</c:v>
                </c:pt>
                <c:pt idx="71">
                  <c:v>568</c:v>
                </c:pt>
                <c:pt idx="72">
                  <c:v>575</c:v>
                </c:pt>
                <c:pt idx="73">
                  <c:v>564</c:v>
                </c:pt>
                <c:pt idx="74">
                  <c:v>479</c:v>
                </c:pt>
                <c:pt idx="75">
                  <c:v>314</c:v>
                </c:pt>
                <c:pt idx="76">
                  <c:v>377</c:v>
                </c:pt>
                <c:pt idx="77">
                  <c:v>441</c:v>
                </c:pt>
                <c:pt idx="78">
                  <c:v>524</c:v>
                </c:pt>
                <c:pt idx="79">
                  <c:v>517</c:v>
                </c:pt>
                <c:pt idx="80">
                  <c:v>615</c:v>
                </c:pt>
                <c:pt idx="83">
                  <c:v>924</c:v>
                </c:pt>
                <c:pt idx="84">
                  <c:v>1158</c:v>
                </c:pt>
                <c:pt idx="85">
                  <c:v>940</c:v>
                </c:pt>
                <c:pt idx="86">
                  <c:v>13.08</c:v>
                </c:pt>
                <c:pt idx="87">
                  <c:v>881</c:v>
                </c:pt>
                <c:pt idx="88">
                  <c:v>1059</c:v>
                </c:pt>
                <c:pt idx="89">
                  <c:v>793</c:v>
                </c:pt>
                <c:pt idx="91">
                  <c:v>708</c:v>
                </c:pt>
                <c:pt idx="92">
                  <c:v>558</c:v>
                </c:pt>
                <c:pt idx="93">
                  <c:v>603</c:v>
                </c:pt>
                <c:pt idx="94">
                  <c:v>705</c:v>
                </c:pt>
                <c:pt idx="95">
                  <c:v>66.3</c:v>
                </c:pt>
                <c:pt idx="96">
                  <c:v>851</c:v>
                </c:pt>
                <c:pt idx="97">
                  <c:v>971</c:v>
                </c:pt>
                <c:pt idx="98">
                  <c:v>727</c:v>
                </c:pt>
                <c:pt idx="99">
                  <c:v>905</c:v>
                </c:pt>
                <c:pt idx="100">
                  <c:v>801</c:v>
                </c:pt>
                <c:pt idx="101">
                  <c:v>992</c:v>
                </c:pt>
                <c:pt idx="102">
                  <c:v>1097</c:v>
                </c:pt>
                <c:pt idx="103">
                  <c:v>2.2599999999999998</c:v>
                </c:pt>
                <c:pt idx="104">
                  <c:v>1223</c:v>
                </c:pt>
                <c:pt idx="105">
                  <c:v>1185</c:v>
                </c:pt>
                <c:pt idx="107">
                  <c:v>1022</c:v>
                </c:pt>
                <c:pt idx="109">
                  <c:v>1.2</c:v>
                </c:pt>
                <c:pt idx="110">
                  <c:v>836</c:v>
                </c:pt>
                <c:pt idx="112">
                  <c:v>639</c:v>
                </c:pt>
                <c:pt idx="113">
                  <c:v>659</c:v>
                </c:pt>
                <c:pt idx="114">
                  <c:v>524</c:v>
                </c:pt>
                <c:pt idx="115">
                  <c:v>454</c:v>
                </c:pt>
                <c:pt idx="116">
                  <c:v>451</c:v>
                </c:pt>
                <c:pt idx="117">
                  <c:v>0.45</c:v>
                </c:pt>
                <c:pt idx="118">
                  <c:v>492</c:v>
                </c:pt>
                <c:pt idx="119">
                  <c:v>599</c:v>
                </c:pt>
                <c:pt idx="120">
                  <c:v>620</c:v>
                </c:pt>
                <c:pt idx="122">
                  <c:v>966</c:v>
                </c:pt>
                <c:pt idx="123">
                  <c:v>997</c:v>
                </c:pt>
                <c:pt idx="124">
                  <c:v>1599</c:v>
                </c:pt>
                <c:pt idx="125">
                  <c:v>1192</c:v>
                </c:pt>
                <c:pt idx="126">
                  <c:v>1093</c:v>
                </c:pt>
                <c:pt idx="127">
                  <c:v>1.413</c:v>
                </c:pt>
                <c:pt idx="128">
                  <c:v>1970</c:v>
                </c:pt>
                <c:pt idx="129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E42-BB58-898CB4659EB5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Data'!$Z$4:$Z$133</c:f>
              <c:numCache>
                <c:formatCode>General</c:formatCode>
                <c:ptCount val="130"/>
                <c:pt idx="0">
                  <c:v>1171</c:v>
                </c:pt>
                <c:pt idx="1">
                  <c:v>1282</c:v>
                </c:pt>
                <c:pt idx="2">
                  <c:v>547</c:v>
                </c:pt>
                <c:pt idx="3">
                  <c:v>429</c:v>
                </c:pt>
                <c:pt idx="4">
                  <c:v>384</c:v>
                </c:pt>
                <c:pt idx="5">
                  <c:v>384</c:v>
                </c:pt>
                <c:pt idx="6">
                  <c:v>509</c:v>
                </c:pt>
                <c:pt idx="7">
                  <c:v>547</c:v>
                </c:pt>
                <c:pt idx="9">
                  <c:v>71.099999999999994</c:v>
                </c:pt>
                <c:pt idx="10">
                  <c:v>88.7</c:v>
                </c:pt>
                <c:pt idx="11">
                  <c:v>83.9</c:v>
                </c:pt>
                <c:pt idx="12">
                  <c:v>76</c:v>
                </c:pt>
                <c:pt idx="13">
                  <c:v>58.9</c:v>
                </c:pt>
                <c:pt idx="14">
                  <c:v>49.2</c:v>
                </c:pt>
                <c:pt idx="15">
                  <c:v>50.7</c:v>
                </c:pt>
                <c:pt idx="16">
                  <c:v>53.8</c:v>
                </c:pt>
                <c:pt idx="17">
                  <c:v>1049</c:v>
                </c:pt>
                <c:pt idx="18">
                  <c:v>581</c:v>
                </c:pt>
                <c:pt idx="19">
                  <c:v>414</c:v>
                </c:pt>
                <c:pt idx="20">
                  <c:v>386</c:v>
                </c:pt>
                <c:pt idx="21">
                  <c:v>384</c:v>
                </c:pt>
                <c:pt idx="22">
                  <c:v>388</c:v>
                </c:pt>
                <c:pt idx="23">
                  <c:v>398</c:v>
                </c:pt>
                <c:pt idx="24">
                  <c:v>536</c:v>
                </c:pt>
                <c:pt idx="25">
                  <c:v>632</c:v>
                </c:pt>
                <c:pt idx="26">
                  <c:v>665</c:v>
                </c:pt>
                <c:pt idx="27">
                  <c:v>879</c:v>
                </c:pt>
                <c:pt idx="28">
                  <c:v>703</c:v>
                </c:pt>
                <c:pt idx="29">
                  <c:v>742</c:v>
                </c:pt>
                <c:pt idx="30">
                  <c:v>634</c:v>
                </c:pt>
                <c:pt idx="31">
                  <c:v>678</c:v>
                </c:pt>
                <c:pt idx="32">
                  <c:v>0.82</c:v>
                </c:pt>
                <c:pt idx="33">
                  <c:v>765</c:v>
                </c:pt>
                <c:pt idx="34">
                  <c:v>707</c:v>
                </c:pt>
                <c:pt idx="35">
                  <c:v>590</c:v>
                </c:pt>
                <c:pt idx="36">
                  <c:v>789</c:v>
                </c:pt>
                <c:pt idx="37">
                  <c:v>50.7</c:v>
                </c:pt>
                <c:pt idx="38">
                  <c:v>580</c:v>
                </c:pt>
                <c:pt idx="39">
                  <c:v>380</c:v>
                </c:pt>
                <c:pt idx="40">
                  <c:v>343</c:v>
                </c:pt>
                <c:pt idx="41">
                  <c:v>523</c:v>
                </c:pt>
                <c:pt idx="42">
                  <c:v>541</c:v>
                </c:pt>
                <c:pt idx="43">
                  <c:v>704</c:v>
                </c:pt>
                <c:pt idx="44">
                  <c:v>0.64900000000000002</c:v>
                </c:pt>
                <c:pt idx="46">
                  <c:v>0.72599999999999998</c:v>
                </c:pt>
                <c:pt idx="47">
                  <c:v>0.82599999999999996</c:v>
                </c:pt>
                <c:pt idx="48">
                  <c:v>875</c:v>
                </c:pt>
                <c:pt idx="50">
                  <c:v>0.99199999999999999</c:v>
                </c:pt>
                <c:pt idx="51">
                  <c:v>0.72799999999999998</c:v>
                </c:pt>
                <c:pt idx="52">
                  <c:v>728</c:v>
                </c:pt>
                <c:pt idx="53">
                  <c:v>813</c:v>
                </c:pt>
                <c:pt idx="54">
                  <c:v>597</c:v>
                </c:pt>
                <c:pt idx="55">
                  <c:v>3.01</c:v>
                </c:pt>
                <c:pt idx="56">
                  <c:v>452</c:v>
                </c:pt>
                <c:pt idx="57">
                  <c:v>543</c:v>
                </c:pt>
                <c:pt idx="58">
                  <c:v>398</c:v>
                </c:pt>
                <c:pt idx="59">
                  <c:v>424</c:v>
                </c:pt>
                <c:pt idx="60">
                  <c:v>442</c:v>
                </c:pt>
                <c:pt idx="61">
                  <c:v>587</c:v>
                </c:pt>
                <c:pt idx="62">
                  <c:v>604</c:v>
                </c:pt>
                <c:pt idx="63">
                  <c:v>565</c:v>
                </c:pt>
                <c:pt idx="64">
                  <c:v>620</c:v>
                </c:pt>
                <c:pt idx="65">
                  <c:v>654</c:v>
                </c:pt>
                <c:pt idx="66">
                  <c:v>648</c:v>
                </c:pt>
                <c:pt idx="67">
                  <c:v>48.4</c:v>
                </c:pt>
                <c:pt idx="68">
                  <c:v>648</c:v>
                </c:pt>
                <c:pt idx="69">
                  <c:v>0.56299999999999994</c:v>
                </c:pt>
                <c:pt idx="70">
                  <c:v>554</c:v>
                </c:pt>
                <c:pt idx="71">
                  <c:v>581</c:v>
                </c:pt>
                <c:pt idx="72">
                  <c:v>502</c:v>
                </c:pt>
                <c:pt idx="73">
                  <c:v>550</c:v>
                </c:pt>
                <c:pt idx="74">
                  <c:v>432</c:v>
                </c:pt>
                <c:pt idx="75">
                  <c:v>385</c:v>
                </c:pt>
                <c:pt idx="76">
                  <c:v>369</c:v>
                </c:pt>
                <c:pt idx="77">
                  <c:v>446</c:v>
                </c:pt>
                <c:pt idx="78">
                  <c:v>510</c:v>
                </c:pt>
                <c:pt idx="79">
                  <c:v>532</c:v>
                </c:pt>
                <c:pt idx="80">
                  <c:v>606</c:v>
                </c:pt>
                <c:pt idx="82">
                  <c:v>660</c:v>
                </c:pt>
                <c:pt idx="83">
                  <c:v>917</c:v>
                </c:pt>
                <c:pt idx="84">
                  <c:v>1137</c:v>
                </c:pt>
                <c:pt idx="85">
                  <c:v>906</c:v>
                </c:pt>
                <c:pt idx="86">
                  <c:v>13.11</c:v>
                </c:pt>
                <c:pt idx="87">
                  <c:v>1021</c:v>
                </c:pt>
                <c:pt idx="88">
                  <c:v>1118</c:v>
                </c:pt>
                <c:pt idx="89">
                  <c:v>731</c:v>
                </c:pt>
                <c:pt idx="91">
                  <c:v>706</c:v>
                </c:pt>
                <c:pt idx="92">
                  <c:v>703</c:v>
                </c:pt>
                <c:pt idx="93">
                  <c:v>591</c:v>
                </c:pt>
                <c:pt idx="94">
                  <c:v>836</c:v>
                </c:pt>
                <c:pt idx="95">
                  <c:v>606</c:v>
                </c:pt>
                <c:pt idx="96">
                  <c:v>673</c:v>
                </c:pt>
                <c:pt idx="97">
                  <c:v>870</c:v>
                </c:pt>
                <c:pt idx="98">
                  <c:v>656</c:v>
                </c:pt>
                <c:pt idx="99">
                  <c:v>1595</c:v>
                </c:pt>
                <c:pt idx="100">
                  <c:v>829</c:v>
                </c:pt>
                <c:pt idx="101">
                  <c:v>1306</c:v>
                </c:pt>
                <c:pt idx="102">
                  <c:v>1036</c:v>
                </c:pt>
                <c:pt idx="103">
                  <c:v>1204</c:v>
                </c:pt>
                <c:pt idx="104">
                  <c:v>1196</c:v>
                </c:pt>
                <c:pt idx="106">
                  <c:v>892</c:v>
                </c:pt>
                <c:pt idx="107">
                  <c:v>1384</c:v>
                </c:pt>
                <c:pt idx="109">
                  <c:v>1.3720000000000001</c:v>
                </c:pt>
                <c:pt idx="110">
                  <c:v>1202</c:v>
                </c:pt>
                <c:pt idx="112">
                  <c:v>732</c:v>
                </c:pt>
                <c:pt idx="113">
                  <c:v>929</c:v>
                </c:pt>
                <c:pt idx="114">
                  <c:v>493</c:v>
                </c:pt>
                <c:pt idx="115">
                  <c:v>444</c:v>
                </c:pt>
                <c:pt idx="116">
                  <c:v>436</c:v>
                </c:pt>
                <c:pt idx="117">
                  <c:v>0.69</c:v>
                </c:pt>
                <c:pt idx="118">
                  <c:v>486</c:v>
                </c:pt>
                <c:pt idx="119">
                  <c:v>603</c:v>
                </c:pt>
                <c:pt idx="120">
                  <c:v>792</c:v>
                </c:pt>
                <c:pt idx="122">
                  <c:v>1312</c:v>
                </c:pt>
                <c:pt idx="123">
                  <c:v>967</c:v>
                </c:pt>
                <c:pt idx="124">
                  <c:v>1267</c:v>
                </c:pt>
                <c:pt idx="125">
                  <c:v>1203</c:v>
                </c:pt>
                <c:pt idx="126">
                  <c:v>1296</c:v>
                </c:pt>
                <c:pt idx="127">
                  <c:v>2.21</c:v>
                </c:pt>
                <c:pt idx="128">
                  <c:v>1235</c:v>
                </c:pt>
                <c:pt idx="129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E-4E42-BB58-898CB465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2320"/>
        <c:axId val="67753856"/>
      </c:lineChart>
      <c:catAx>
        <c:axId val="6775232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775385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7753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Conductivity (mS/cm)</a:t>
                </a:r>
              </a:p>
            </c:rich>
          </c:tx>
          <c:layout>
            <c:manualLayout>
              <c:xMode val="edge"/>
              <c:yMode val="edge"/>
              <c:x val="1.3560804899387626E-2"/>
              <c:y val="0.2096020367607672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7752320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309738841699964"/>
          <c:y val="0.91946496620808293"/>
          <c:w val="0.55774347104249888"/>
          <c:h val="5.592864650307971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AU"/>
              <a:t>Wigmore Stream E. coli</a:t>
            </a:r>
          </a:p>
        </c:rich>
      </c:tx>
      <c:layout>
        <c:manualLayout>
          <c:xMode val="edge"/>
          <c:yMode val="edge"/>
          <c:x val="0.45359532019281901"/>
          <c:y val="2.9661016949152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53404353867541"/>
          <c:y val="0.13841830152586912"/>
          <c:w val="0.80871555761412306"/>
          <c:h val="0.58685301110214372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Data'!$AK$4:$AK$133</c:f>
              <c:numCache>
                <c:formatCode>General</c:formatCode>
                <c:ptCount val="130"/>
                <c:pt idx="0">
                  <c:v>1400</c:v>
                </c:pt>
                <c:pt idx="1">
                  <c:v>2100</c:v>
                </c:pt>
                <c:pt idx="2">
                  <c:v>580</c:v>
                </c:pt>
                <c:pt idx="3">
                  <c:v>430</c:v>
                </c:pt>
                <c:pt idx="4">
                  <c:v>660</c:v>
                </c:pt>
                <c:pt idx="5">
                  <c:v>690</c:v>
                </c:pt>
                <c:pt idx="6">
                  <c:v>610</c:v>
                </c:pt>
                <c:pt idx="7">
                  <c:v>2400</c:v>
                </c:pt>
                <c:pt idx="8">
                  <c:v>980</c:v>
                </c:pt>
                <c:pt idx="9">
                  <c:v>2500</c:v>
                </c:pt>
                <c:pt idx="10">
                  <c:v>4500</c:v>
                </c:pt>
                <c:pt idx="11">
                  <c:v>2600</c:v>
                </c:pt>
                <c:pt idx="12">
                  <c:v>1100</c:v>
                </c:pt>
                <c:pt idx="13">
                  <c:v>740</c:v>
                </c:pt>
                <c:pt idx="14">
                  <c:v>1455</c:v>
                </c:pt>
                <c:pt idx="15">
                  <c:v>710</c:v>
                </c:pt>
                <c:pt idx="16">
                  <c:v>2000</c:v>
                </c:pt>
                <c:pt idx="17">
                  <c:v>380</c:v>
                </c:pt>
                <c:pt idx="18">
                  <c:v>630</c:v>
                </c:pt>
                <c:pt idx="19">
                  <c:v>680</c:v>
                </c:pt>
                <c:pt idx="20">
                  <c:v>144</c:v>
                </c:pt>
                <c:pt idx="21">
                  <c:v>640</c:v>
                </c:pt>
                <c:pt idx="22">
                  <c:v>63</c:v>
                </c:pt>
                <c:pt idx="23">
                  <c:v>280</c:v>
                </c:pt>
                <c:pt idx="24">
                  <c:v>580</c:v>
                </c:pt>
                <c:pt idx="25">
                  <c:v>1100</c:v>
                </c:pt>
                <c:pt idx="26">
                  <c:v>4100</c:v>
                </c:pt>
                <c:pt idx="27">
                  <c:v>1500</c:v>
                </c:pt>
                <c:pt idx="28">
                  <c:v>680</c:v>
                </c:pt>
                <c:pt idx="29">
                  <c:v>1100</c:v>
                </c:pt>
                <c:pt idx="30">
                  <c:v>1500</c:v>
                </c:pt>
                <c:pt idx="31">
                  <c:v>670</c:v>
                </c:pt>
                <c:pt idx="32">
                  <c:v>2000</c:v>
                </c:pt>
                <c:pt idx="33">
                  <c:v>2000</c:v>
                </c:pt>
                <c:pt idx="34">
                  <c:v>550</c:v>
                </c:pt>
                <c:pt idx="35">
                  <c:v>1700</c:v>
                </c:pt>
                <c:pt idx="36">
                  <c:v>1500</c:v>
                </c:pt>
                <c:pt idx="37">
                  <c:v>190</c:v>
                </c:pt>
                <c:pt idx="38">
                  <c:v>45</c:v>
                </c:pt>
                <c:pt idx="39">
                  <c:v>72</c:v>
                </c:pt>
                <c:pt idx="40">
                  <c:v>12000</c:v>
                </c:pt>
                <c:pt idx="41">
                  <c:v>660</c:v>
                </c:pt>
                <c:pt idx="42">
                  <c:v>880</c:v>
                </c:pt>
                <c:pt idx="43">
                  <c:v>3100</c:v>
                </c:pt>
                <c:pt idx="44">
                  <c:v>500</c:v>
                </c:pt>
                <c:pt idx="45">
                  <c:v>1100</c:v>
                </c:pt>
                <c:pt idx="46">
                  <c:v>830</c:v>
                </c:pt>
                <c:pt idx="47">
                  <c:v>1700</c:v>
                </c:pt>
                <c:pt idx="48">
                  <c:v>550</c:v>
                </c:pt>
                <c:pt idx="49">
                  <c:v>1500</c:v>
                </c:pt>
                <c:pt idx="50">
                  <c:v>3600</c:v>
                </c:pt>
                <c:pt idx="51">
                  <c:v>0</c:v>
                </c:pt>
                <c:pt idx="52">
                  <c:v>1500</c:v>
                </c:pt>
                <c:pt idx="53">
                  <c:v>2300</c:v>
                </c:pt>
                <c:pt idx="54">
                  <c:v>290</c:v>
                </c:pt>
                <c:pt idx="55">
                  <c:v>140</c:v>
                </c:pt>
                <c:pt idx="56">
                  <c:v>160</c:v>
                </c:pt>
                <c:pt idx="57">
                  <c:v>170</c:v>
                </c:pt>
                <c:pt idx="58">
                  <c:v>63</c:v>
                </c:pt>
                <c:pt idx="59">
                  <c:v>70</c:v>
                </c:pt>
                <c:pt idx="60">
                  <c:v>280</c:v>
                </c:pt>
                <c:pt idx="61">
                  <c:v>160</c:v>
                </c:pt>
                <c:pt idx="62">
                  <c:v>1400</c:v>
                </c:pt>
                <c:pt idx="63">
                  <c:v>4100</c:v>
                </c:pt>
                <c:pt idx="64">
                  <c:v>1200</c:v>
                </c:pt>
                <c:pt idx="65">
                  <c:v>1200</c:v>
                </c:pt>
                <c:pt idx="66">
                  <c:v>4200</c:v>
                </c:pt>
                <c:pt idx="67">
                  <c:v>1200</c:v>
                </c:pt>
                <c:pt idx="68">
                  <c:v>580</c:v>
                </c:pt>
                <c:pt idx="69">
                  <c:v>960</c:v>
                </c:pt>
                <c:pt idx="70">
                  <c:v>2100</c:v>
                </c:pt>
                <c:pt idx="71">
                  <c:v>1200</c:v>
                </c:pt>
                <c:pt idx="72">
                  <c:v>2100</c:v>
                </c:pt>
                <c:pt idx="73">
                  <c:v>5600</c:v>
                </c:pt>
                <c:pt idx="74">
                  <c:v>88</c:v>
                </c:pt>
                <c:pt idx="75">
                  <c:v>70</c:v>
                </c:pt>
                <c:pt idx="76">
                  <c:v>130</c:v>
                </c:pt>
                <c:pt idx="77">
                  <c:v>1500</c:v>
                </c:pt>
                <c:pt idx="78">
                  <c:v>130</c:v>
                </c:pt>
                <c:pt idx="80">
                  <c:v>680</c:v>
                </c:pt>
                <c:pt idx="81">
                  <c:v>360</c:v>
                </c:pt>
                <c:pt idx="83">
                  <c:v>4500</c:v>
                </c:pt>
                <c:pt idx="84">
                  <c:v>1600</c:v>
                </c:pt>
                <c:pt idx="85">
                  <c:v>6000</c:v>
                </c:pt>
                <c:pt idx="86">
                  <c:v>860</c:v>
                </c:pt>
                <c:pt idx="87">
                  <c:v>1500</c:v>
                </c:pt>
                <c:pt idx="88">
                  <c:v>280</c:v>
                </c:pt>
                <c:pt idx="89">
                  <c:v>20000</c:v>
                </c:pt>
                <c:pt idx="90">
                  <c:v>810</c:v>
                </c:pt>
                <c:pt idx="92">
                  <c:v>72</c:v>
                </c:pt>
                <c:pt idx="93">
                  <c:v>120</c:v>
                </c:pt>
                <c:pt idx="94">
                  <c:v>64</c:v>
                </c:pt>
                <c:pt idx="95">
                  <c:v>54</c:v>
                </c:pt>
                <c:pt idx="96">
                  <c:v>94</c:v>
                </c:pt>
                <c:pt idx="97">
                  <c:v>210</c:v>
                </c:pt>
                <c:pt idx="98">
                  <c:v>220</c:v>
                </c:pt>
                <c:pt idx="99">
                  <c:v>600</c:v>
                </c:pt>
                <c:pt idx="100">
                  <c:v>780</c:v>
                </c:pt>
                <c:pt idx="101">
                  <c:v>430</c:v>
                </c:pt>
                <c:pt idx="102">
                  <c:v>480</c:v>
                </c:pt>
                <c:pt idx="103">
                  <c:v>5900</c:v>
                </c:pt>
                <c:pt idx="104">
                  <c:v>930</c:v>
                </c:pt>
                <c:pt idx="105">
                  <c:v>710</c:v>
                </c:pt>
                <c:pt idx="107">
                  <c:v>780</c:v>
                </c:pt>
                <c:pt idx="108">
                  <c:v>660</c:v>
                </c:pt>
                <c:pt idx="110">
                  <c:v>3900</c:v>
                </c:pt>
                <c:pt idx="111">
                  <c:v>220</c:v>
                </c:pt>
                <c:pt idx="112">
                  <c:v>530</c:v>
                </c:pt>
                <c:pt idx="113">
                  <c:v>58</c:v>
                </c:pt>
                <c:pt idx="114">
                  <c:v>100</c:v>
                </c:pt>
                <c:pt idx="115">
                  <c:v>240</c:v>
                </c:pt>
                <c:pt idx="116">
                  <c:v>280</c:v>
                </c:pt>
                <c:pt idx="117">
                  <c:v>730</c:v>
                </c:pt>
                <c:pt idx="118">
                  <c:v>580</c:v>
                </c:pt>
                <c:pt idx="119">
                  <c:v>2300</c:v>
                </c:pt>
                <c:pt idx="120">
                  <c:v>7700</c:v>
                </c:pt>
                <c:pt idx="121">
                  <c:v>680</c:v>
                </c:pt>
                <c:pt idx="122">
                  <c:v>400</c:v>
                </c:pt>
                <c:pt idx="123">
                  <c:v>600</c:v>
                </c:pt>
                <c:pt idx="124">
                  <c:v>900</c:v>
                </c:pt>
                <c:pt idx="125">
                  <c:v>770</c:v>
                </c:pt>
                <c:pt idx="126">
                  <c:v>7100</c:v>
                </c:pt>
                <c:pt idx="127">
                  <c:v>2600</c:v>
                </c:pt>
                <c:pt idx="128">
                  <c:v>2600</c:v>
                </c:pt>
                <c:pt idx="129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B-4388-96DD-1033051A16BF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Data'!$AX$4:$AX$133</c:f>
              <c:numCache>
                <c:formatCode>General</c:formatCode>
                <c:ptCount val="130"/>
                <c:pt idx="0">
                  <c:v>590</c:v>
                </c:pt>
                <c:pt idx="1">
                  <c:v>390</c:v>
                </c:pt>
                <c:pt idx="2">
                  <c:v>580</c:v>
                </c:pt>
                <c:pt idx="3">
                  <c:v>570</c:v>
                </c:pt>
                <c:pt idx="4">
                  <c:v>360</c:v>
                </c:pt>
                <c:pt idx="5">
                  <c:v>710</c:v>
                </c:pt>
                <c:pt idx="6">
                  <c:v>470</c:v>
                </c:pt>
                <c:pt idx="7">
                  <c:v>5900</c:v>
                </c:pt>
                <c:pt idx="8">
                  <c:v>210</c:v>
                </c:pt>
                <c:pt idx="9">
                  <c:v>2300</c:v>
                </c:pt>
                <c:pt idx="10">
                  <c:v>3200</c:v>
                </c:pt>
                <c:pt idx="11">
                  <c:v>240</c:v>
                </c:pt>
                <c:pt idx="12">
                  <c:v>490</c:v>
                </c:pt>
                <c:pt idx="13">
                  <c:v>560</c:v>
                </c:pt>
                <c:pt idx="14">
                  <c:v>690</c:v>
                </c:pt>
                <c:pt idx="15">
                  <c:v>570</c:v>
                </c:pt>
                <c:pt idx="16">
                  <c:v>6000</c:v>
                </c:pt>
                <c:pt idx="17">
                  <c:v>117</c:v>
                </c:pt>
                <c:pt idx="18">
                  <c:v>890</c:v>
                </c:pt>
                <c:pt idx="19">
                  <c:v>2300</c:v>
                </c:pt>
                <c:pt idx="20">
                  <c:v>117</c:v>
                </c:pt>
                <c:pt idx="21">
                  <c:v>390</c:v>
                </c:pt>
                <c:pt idx="22">
                  <c:v>250</c:v>
                </c:pt>
                <c:pt idx="23">
                  <c:v>300</c:v>
                </c:pt>
                <c:pt idx="24">
                  <c:v>760</c:v>
                </c:pt>
                <c:pt idx="25">
                  <c:v>1300</c:v>
                </c:pt>
                <c:pt idx="26">
                  <c:v>7100</c:v>
                </c:pt>
                <c:pt idx="27">
                  <c:v>3400</c:v>
                </c:pt>
                <c:pt idx="28">
                  <c:v>240</c:v>
                </c:pt>
                <c:pt idx="29">
                  <c:v>1200</c:v>
                </c:pt>
                <c:pt idx="30">
                  <c:v>370</c:v>
                </c:pt>
                <c:pt idx="31">
                  <c:v>850</c:v>
                </c:pt>
                <c:pt idx="32">
                  <c:v>1500</c:v>
                </c:pt>
                <c:pt idx="33">
                  <c:v>1300</c:v>
                </c:pt>
                <c:pt idx="34">
                  <c:v>1700</c:v>
                </c:pt>
                <c:pt idx="35">
                  <c:v>2900</c:v>
                </c:pt>
                <c:pt idx="36">
                  <c:v>900</c:v>
                </c:pt>
                <c:pt idx="37">
                  <c:v>160</c:v>
                </c:pt>
                <c:pt idx="38">
                  <c:v>72</c:v>
                </c:pt>
                <c:pt idx="39">
                  <c:v>84</c:v>
                </c:pt>
                <c:pt idx="40">
                  <c:v>5800</c:v>
                </c:pt>
                <c:pt idx="41">
                  <c:v>720</c:v>
                </c:pt>
                <c:pt idx="42">
                  <c:v>670</c:v>
                </c:pt>
                <c:pt idx="43">
                  <c:v>700</c:v>
                </c:pt>
                <c:pt idx="44">
                  <c:v>240</c:v>
                </c:pt>
                <c:pt idx="45">
                  <c:v>720</c:v>
                </c:pt>
                <c:pt idx="46">
                  <c:v>490</c:v>
                </c:pt>
                <c:pt idx="47">
                  <c:v>1400</c:v>
                </c:pt>
                <c:pt idx="48">
                  <c:v>340</c:v>
                </c:pt>
                <c:pt idx="49">
                  <c:v>350</c:v>
                </c:pt>
                <c:pt idx="50">
                  <c:v>150</c:v>
                </c:pt>
                <c:pt idx="51">
                  <c:v>530</c:v>
                </c:pt>
                <c:pt idx="52">
                  <c:v>350</c:v>
                </c:pt>
                <c:pt idx="53">
                  <c:v>870</c:v>
                </c:pt>
                <c:pt idx="54">
                  <c:v>760</c:v>
                </c:pt>
                <c:pt idx="55">
                  <c:v>390</c:v>
                </c:pt>
                <c:pt idx="56">
                  <c:v>230</c:v>
                </c:pt>
                <c:pt idx="57">
                  <c:v>360</c:v>
                </c:pt>
                <c:pt idx="58">
                  <c:v>18</c:v>
                </c:pt>
                <c:pt idx="59">
                  <c:v>34</c:v>
                </c:pt>
                <c:pt idx="60">
                  <c:v>1900</c:v>
                </c:pt>
                <c:pt idx="61">
                  <c:v>140</c:v>
                </c:pt>
                <c:pt idx="62">
                  <c:v>2000</c:v>
                </c:pt>
                <c:pt idx="63">
                  <c:v>3200</c:v>
                </c:pt>
                <c:pt idx="64">
                  <c:v>830</c:v>
                </c:pt>
                <c:pt idx="65">
                  <c:v>1800</c:v>
                </c:pt>
                <c:pt idx="66">
                  <c:v>560</c:v>
                </c:pt>
                <c:pt idx="67">
                  <c:v>1100</c:v>
                </c:pt>
                <c:pt idx="68">
                  <c:v>220</c:v>
                </c:pt>
                <c:pt idx="69">
                  <c:v>830</c:v>
                </c:pt>
                <c:pt idx="70">
                  <c:v>1300</c:v>
                </c:pt>
                <c:pt idx="71">
                  <c:v>690</c:v>
                </c:pt>
                <c:pt idx="72">
                  <c:v>2700</c:v>
                </c:pt>
                <c:pt idx="73">
                  <c:v>7800</c:v>
                </c:pt>
                <c:pt idx="74">
                  <c:v>110</c:v>
                </c:pt>
                <c:pt idx="75">
                  <c:v>150</c:v>
                </c:pt>
                <c:pt idx="76">
                  <c:v>830</c:v>
                </c:pt>
                <c:pt idx="77">
                  <c:v>110</c:v>
                </c:pt>
                <c:pt idx="78">
                  <c:v>280</c:v>
                </c:pt>
                <c:pt idx="80">
                  <c:v>730</c:v>
                </c:pt>
                <c:pt idx="81">
                  <c:v>970</c:v>
                </c:pt>
                <c:pt idx="83">
                  <c:v>1400</c:v>
                </c:pt>
                <c:pt idx="84">
                  <c:v>830</c:v>
                </c:pt>
                <c:pt idx="85">
                  <c:v>520</c:v>
                </c:pt>
                <c:pt idx="86">
                  <c:v>2800</c:v>
                </c:pt>
                <c:pt idx="87">
                  <c:v>3800</c:v>
                </c:pt>
                <c:pt idx="88">
                  <c:v>110</c:v>
                </c:pt>
                <c:pt idx="89">
                  <c:v>20000</c:v>
                </c:pt>
                <c:pt idx="90">
                  <c:v>1400</c:v>
                </c:pt>
                <c:pt idx="92">
                  <c:v>54</c:v>
                </c:pt>
                <c:pt idx="93">
                  <c:v>74</c:v>
                </c:pt>
                <c:pt idx="94">
                  <c:v>1100</c:v>
                </c:pt>
                <c:pt idx="95">
                  <c:v>62</c:v>
                </c:pt>
                <c:pt idx="96">
                  <c:v>310</c:v>
                </c:pt>
                <c:pt idx="97">
                  <c:v>110</c:v>
                </c:pt>
                <c:pt idx="98">
                  <c:v>130</c:v>
                </c:pt>
                <c:pt idx="99">
                  <c:v>62</c:v>
                </c:pt>
                <c:pt idx="100">
                  <c:v>320</c:v>
                </c:pt>
                <c:pt idx="101">
                  <c:v>420</c:v>
                </c:pt>
                <c:pt idx="102">
                  <c:v>330</c:v>
                </c:pt>
                <c:pt idx="103">
                  <c:v>6200</c:v>
                </c:pt>
                <c:pt idx="104">
                  <c:v>630</c:v>
                </c:pt>
                <c:pt idx="105">
                  <c:v>640</c:v>
                </c:pt>
                <c:pt idx="107">
                  <c:v>780</c:v>
                </c:pt>
                <c:pt idx="108">
                  <c:v>600</c:v>
                </c:pt>
                <c:pt idx="110">
                  <c:v>3300</c:v>
                </c:pt>
                <c:pt idx="111">
                  <c:v>230</c:v>
                </c:pt>
                <c:pt idx="112">
                  <c:v>750</c:v>
                </c:pt>
                <c:pt idx="113">
                  <c:v>290</c:v>
                </c:pt>
                <c:pt idx="114">
                  <c:v>370</c:v>
                </c:pt>
                <c:pt idx="115">
                  <c:v>250</c:v>
                </c:pt>
                <c:pt idx="116">
                  <c:v>64</c:v>
                </c:pt>
                <c:pt idx="117">
                  <c:v>400</c:v>
                </c:pt>
                <c:pt idx="118">
                  <c:v>710</c:v>
                </c:pt>
                <c:pt idx="119">
                  <c:v>660</c:v>
                </c:pt>
                <c:pt idx="120">
                  <c:v>17000</c:v>
                </c:pt>
                <c:pt idx="121">
                  <c:v>2000</c:v>
                </c:pt>
                <c:pt idx="122">
                  <c:v>560</c:v>
                </c:pt>
                <c:pt idx="123">
                  <c:v>1500</c:v>
                </c:pt>
                <c:pt idx="124">
                  <c:v>800</c:v>
                </c:pt>
                <c:pt idx="125">
                  <c:v>580</c:v>
                </c:pt>
                <c:pt idx="126">
                  <c:v>200</c:v>
                </c:pt>
                <c:pt idx="127">
                  <c:v>370</c:v>
                </c:pt>
                <c:pt idx="128">
                  <c:v>790</c:v>
                </c:pt>
                <c:pt idx="129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B-4388-96DD-1033051A1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133952"/>
        <c:axId val="63139840"/>
      </c:lineChart>
      <c:catAx>
        <c:axId val="6313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984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63139840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Numberof E coli (cfu/100ml)</a:t>
                </a:r>
              </a:p>
            </c:rich>
          </c:tx>
          <c:layout>
            <c:manualLayout>
              <c:xMode val="edge"/>
              <c:yMode val="edge"/>
              <c:x val="1.8300653594771243E-2"/>
              <c:y val="0.18192357188038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39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pH</a:t>
            </a:r>
          </a:p>
        </c:rich>
      </c:tx>
      <c:layout>
        <c:manualLayout>
          <c:xMode val="edge"/>
          <c:yMode val="edge"/>
          <c:x val="0.45188142820730082"/>
          <c:y val="4.62341536167039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54795709591415"/>
          <c:y val="0.16778570463926906"/>
          <c:w val="0.836833860334389"/>
          <c:h val="0.50633925792832968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Data'!$N$4:$N$133</c:f>
              <c:numCache>
                <c:formatCode>General</c:formatCode>
                <c:ptCount val="130"/>
                <c:pt idx="0">
                  <c:v>7.93</c:v>
                </c:pt>
                <c:pt idx="1">
                  <c:v>7.62</c:v>
                </c:pt>
                <c:pt idx="2">
                  <c:v>7.57</c:v>
                </c:pt>
                <c:pt idx="3">
                  <c:v>7.4</c:v>
                </c:pt>
                <c:pt idx="4">
                  <c:v>7.41</c:v>
                </c:pt>
                <c:pt idx="5">
                  <c:v>7.48</c:v>
                </c:pt>
                <c:pt idx="6">
                  <c:v>7.59</c:v>
                </c:pt>
                <c:pt idx="7">
                  <c:v>8.0500000000000007</c:v>
                </c:pt>
                <c:pt idx="8">
                  <c:v>7.94</c:v>
                </c:pt>
                <c:pt idx="9">
                  <c:v>7.85</c:v>
                </c:pt>
                <c:pt idx="10">
                  <c:v>7.98</c:v>
                </c:pt>
                <c:pt idx="11">
                  <c:v>7.89</c:v>
                </c:pt>
                <c:pt idx="12">
                  <c:v>7.95</c:v>
                </c:pt>
                <c:pt idx="13">
                  <c:v>7.38</c:v>
                </c:pt>
                <c:pt idx="14">
                  <c:v>6.92</c:v>
                </c:pt>
                <c:pt idx="15">
                  <c:v>7.8</c:v>
                </c:pt>
                <c:pt idx="16">
                  <c:v>7.18</c:v>
                </c:pt>
                <c:pt idx="17">
                  <c:v>7.43</c:v>
                </c:pt>
                <c:pt idx="18">
                  <c:v>7.45</c:v>
                </c:pt>
                <c:pt idx="19">
                  <c:v>8.0299999999999994</c:v>
                </c:pt>
                <c:pt idx="20">
                  <c:v>8.26</c:v>
                </c:pt>
                <c:pt idx="21">
                  <c:v>7.53</c:v>
                </c:pt>
                <c:pt idx="22">
                  <c:v>8.0299999999999994</c:v>
                </c:pt>
                <c:pt idx="23">
                  <c:v>9.64</c:v>
                </c:pt>
                <c:pt idx="24">
                  <c:v>7.74</c:v>
                </c:pt>
                <c:pt idx="25">
                  <c:v>7.37</c:v>
                </c:pt>
                <c:pt idx="26">
                  <c:v>7.5</c:v>
                </c:pt>
                <c:pt idx="27">
                  <c:v>7.71</c:v>
                </c:pt>
                <c:pt idx="28">
                  <c:v>7.86</c:v>
                </c:pt>
                <c:pt idx="29">
                  <c:v>7.35</c:v>
                </c:pt>
                <c:pt idx="30">
                  <c:v>7.67</c:v>
                </c:pt>
                <c:pt idx="31">
                  <c:v>7.49</c:v>
                </c:pt>
                <c:pt idx="32">
                  <c:v>8.61</c:v>
                </c:pt>
                <c:pt idx="33">
                  <c:v>7.46</c:v>
                </c:pt>
                <c:pt idx="34">
                  <c:v>7.6</c:v>
                </c:pt>
                <c:pt idx="35">
                  <c:v>7.56</c:v>
                </c:pt>
                <c:pt idx="36">
                  <c:v>7.39</c:v>
                </c:pt>
                <c:pt idx="37">
                  <c:v>8.27</c:v>
                </c:pt>
                <c:pt idx="38">
                  <c:v>7.53</c:v>
                </c:pt>
                <c:pt idx="39">
                  <c:v>7.97</c:v>
                </c:pt>
                <c:pt idx="40">
                  <c:v>8.76</c:v>
                </c:pt>
                <c:pt idx="41">
                  <c:v>7.2</c:v>
                </c:pt>
                <c:pt idx="42">
                  <c:v>7.64</c:v>
                </c:pt>
                <c:pt idx="43">
                  <c:v>7.53</c:v>
                </c:pt>
                <c:pt idx="44">
                  <c:v>8.25</c:v>
                </c:pt>
                <c:pt idx="46">
                  <c:v>6.94</c:v>
                </c:pt>
                <c:pt idx="47">
                  <c:v>6.98</c:v>
                </c:pt>
                <c:pt idx="48">
                  <c:v>6.75</c:v>
                </c:pt>
                <c:pt idx="49">
                  <c:v>8.56</c:v>
                </c:pt>
                <c:pt idx="50">
                  <c:v>8.07</c:v>
                </c:pt>
                <c:pt idx="51">
                  <c:v>8.6999999999999993</c:v>
                </c:pt>
                <c:pt idx="52">
                  <c:v>8.01</c:v>
                </c:pt>
                <c:pt idx="53">
                  <c:v>7.77</c:v>
                </c:pt>
                <c:pt idx="54">
                  <c:v>7.53</c:v>
                </c:pt>
                <c:pt idx="56">
                  <c:v>7.93</c:v>
                </c:pt>
                <c:pt idx="57">
                  <c:v>7.89</c:v>
                </c:pt>
                <c:pt idx="58">
                  <c:v>8.83</c:v>
                </c:pt>
                <c:pt idx="59">
                  <c:v>8.8699999999999992</c:v>
                </c:pt>
                <c:pt idx="60">
                  <c:v>7.77</c:v>
                </c:pt>
                <c:pt idx="61">
                  <c:v>9.18</c:v>
                </c:pt>
                <c:pt idx="62">
                  <c:v>7.65</c:v>
                </c:pt>
                <c:pt idx="63">
                  <c:v>6.73</c:v>
                </c:pt>
                <c:pt idx="64">
                  <c:v>6.67</c:v>
                </c:pt>
                <c:pt idx="65">
                  <c:v>6.86</c:v>
                </c:pt>
                <c:pt idx="66">
                  <c:v>6.52</c:v>
                </c:pt>
                <c:pt idx="67">
                  <c:v>7.26</c:v>
                </c:pt>
                <c:pt idx="68">
                  <c:v>6.52</c:v>
                </c:pt>
                <c:pt idx="69">
                  <c:v>6.69</c:v>
                </c:pt>
                <c:pt idx="70">
                  <c:v>7.05</c:v>
                </c:pt>
                <c:pt idx="71">
                  <c:v>6.86</c:v>
                </c:pt>
                <c:pt idx="72">
                  <c:v>7.16</c:v>
                </c:pt>
                <c:pt idx="73">
                  <c:v>6.85</c:v>
                </c:pt>
                <c:pt idx="74">
                  <c:v>6.65</c:v>
                </c:pt>
                <c:pt idx="75">
                  <c:v>7.21</c:v>
                </c:pt>
                <c:pt idx="76">
                  <c:v>7.46</c:v>
                </c:pt>
                <c:pt idx="77">
                  <c:v>7.78</c:v>
                </c:pt>
                <c:pt idx="78">
                  <c:v>8.3000000000000007</c:v>
                </c:pt>
                <c:pt idx="79">
                  <c:v>9.14</c:v>
                </c:pt>
                <c:pt idx="80">
                  <c:v>8.8699999999999992</c:v>
                </c:pt>
                <c:pt idx="83">
                  <c:v>7.51</c:v>
                </c:pt>
                <c:pt idx="84">
                  <c:v>7.58</c:v>
                </c:pt>
                <c:pt idx="85">
                  <c:v>7.22</c:v>
                </c:pt>
                <c:pt idx="86">
                  <c:v>7.16</c:v>
                </c:pt>
                <c:pt idx="87">
                  <c:v>7.31</c:v>
                </c:pt>
                <c:pt idx="88">
                  <c:v>7.36</c:v>
                </c:pt>
                <c:pt idx="89">
                  <c:v>7.66</c:v>
                </c:pt>
                <c:pt idx="91">
                  <c:v>7.65</c:v>
                </c:pt>
                <c:pt idx="92">
                  <c:v>7.63</c:v>
                </c:pt>
                <c:pt idx="93">
                  <c:v>7.5</c:v>
                </c:pt>
                <c:pt idx="94">
                  <c:v>7.61</c:v>
                </c:pt>
                <c:pt idx="95">
                  <c:v>8.0500000000000007</c:v>
                </c:pt>
                <c:pt idx="96">
                  <c:v>7.62</c:v>
                </c:pt>
                <c:pt idx="97">
                  <c:v>7.95</c:v>
                </c:pt>
                <c:pt idx="98">
                  <c:v>8.61</c:v>
                </c:pt>
                <c:pt idx="99">
                  <c:v>7.51</c:v>
                </c:pt>
                <c:pt idx="100">
                  <c:v>7.41</c:v>
                </c:pt>
                <c:pt idx="101">
                  <c:v>7.39</c:v>
                </c:pt>
                <c:pt idx="102">
                  <c:v>7.6</c:v>
                </c:pt>
                <c:pt idx="103">
                  <c:v>7.45</c:v>
                </c:pt>
                <c:pt idx="104">
                  <c:v>7.71</c:v>
                </c:pt>
                <c:pt idx="105">
                  <c:v>7.67</c:v>
                </c:pt>
                <c:pt idx="107">
                  <c:v>7.4</c:v>
                </c:pt>
                <c:pt idx="109">
                  <c:v>7.44</c:v>
                </c:pt>
                <c:pt idx="110">
                  <c:v>7.35</c:v>
                </c:pt>
                <c:pt idx="111">
                  <c:v>7.46</c:v>
                </c:pt>
                <c:pt idx="112">
                  <c:v>7.45</c:v>
                </c:pt>
                <c:pt idx="113">
                  <c:v>7.7</c:v>
                </c:pt>
                <c:pt idx="114">
                  <c:v>7.67</c:v>
                </c:pt>
                <c:pt idx="115">
                  <c:v>8.59</c:v>
                </c:pt>
                <c:pt idx="116">
                  <c:v>7.36</c:v>
                </c:pt>
                <c:pt idx="117">
                  <c:v>7.5</c:v>
                </c:pt>
                <c:pt idx="118">
                  <c:v>6.8</c:v>
                </c:pt>
                <c:pt idx="119">
                  <c:v>7.36</c:v>
                </c:pt>
                <c:pt idx="120">
                  <c:v>6.95</c:v>
                </c:pt>
                <c:pt idx="122">
                  <c:v>7.48</c:v>
                </c:pt>
                <c:pt idx="123">
                  <c:v>7.36</c:v>
                </c:pt>
                <c:pt idx="124">
                  <c:v>7.61</c:v>
                </c:pt>
                <c:pt idx="125">
                  <c:v>7.53</c:v>
                </c:pt>
                <c:pt idx="126">
                  <c:v>7.69</c:v>
                </c:pt>
                <c:pt idx="127">
                  <c:v>7.67</c:v>
                </c:pt>
                <c:pt idx="128">
                  <c:v>6.99</c:v>
                </c:pt>
                <c:pt idx="129">
                  <c:v>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6-4F87-AAB9-1FC3D4C24917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Data'!$AA$4:$AA$133</c:f>
              <c:numCache>
                <c:formatCode>General</c:formatCode>
                <c:ptCount val="130"/>
                <c:pt idx="0">
                  <c:v>8.08</c:v>
                </c:pt>
                <c:pt idx="1">
                  <c:v>7.93</c:v>
                </c:pt>
                <c:pt idx="2">
                  <c:v>7.95</c:v>
                </c:pt>
                <c:pt idx="3">
                  <c:v>7.57</c:v>
                </c:pt>
                <c:pt idx="4">
                  <c:v>7.22</c:v>
                </c:pt>
                <c:pt idx="5">
                  <c:v>7.73</c:v>
                </c:pt>
                <c:pt idx="6">
                  <c:v>7.8</c:v>
                </c:pt>
                <c:pt idx="7">
                  <c:v>7.71</c:v>
                </c:pt>
                <c:pt idx="8">
                  <c:v>8.2799999999999994</c:v>
                </c:pt>
                <c:pt idx="9">
                  <c:v>8.1999999999999993</c:v>
                </c:pt>
                <c:pt idx="10">
                  <c:v>7.98</c:v>
                </c:pt>
                <c:pt idx="11">
                  <c:v>8.08</c:v>
                </c:pt>
                <c:pt idx="12">
                  <c:v>7.44</c:v>
                </c:pt>
                <c:pt idx="13">
                  <c:v>6.72</c:v>
                </c:pt>
                <c:pt idx="14">
                  <c:v>7.15</c:v>
                </c:pt>
                <c:pt idx="15">
                  <c:v>7.52</c:v>
                </c:pt>
                <c:pt idx="16">
                  <c:v>7.43</c:v>
                </c:pt>
                <c:pt idx="17">
                  <c:v>7.3</c:v>
                </c:pt>
                <c:pt idx="18">
                  <c:v>7.72</c:v>
                </c:pt>
                <c:pt idx="19">
                  <c:v>8.01</c:v>
                </c:pt>
                <c:pt idx="20">
                  <c:v>8.2100000000000009</c:v>
                </c:pt>
                <c:pt idx="21">
                  <c:v>8</c:v>
                </c:pt>
                <c:pt idx="22">
                  <c:v>8.0500000000000007</c:v>
                </c:pt>
                <c:pt idx="23">
                  <c:v>9.52</c:v>
                </c:pt>
                <c:pt idx="24">
                  <c:v>7.62</c:v>
                </c:pt>
                <c:pt idx="25">
                  <c:v>7.37</c:v>
                </c:pt>
                <c:pt idx="26">
                  <c:v>7.37</c:v>
                </c:pt>
                <c:pt idx="27">
                  <c:v>7.71</c:v>
                </c:pt>
                <c:pt idx="28">
                  <c:v>7.86</c:v>
                </c:pt>
                <c:pt idx="29">
                  <c:v>7.5</c:v>
                </c:pt>
                <c:pt idx="30">
                  <c:v>7.67</c:v>
                </c:pt>
                <c:pt idx="31">
                  <c:v>7.66</c:v>
                </c:pt>
                <c:pt idx="32">
                  <c:v>8.3699999999999992</c:v>
                </c:pt>
                <c:pt idx="33">
                  <c:v>7.57</c:v>
                </c:pt>
                <c:pt idx="34">
                  <c:v>7.7</c:v>
                </c:pt>
                <c:pt idx="35">
                  <c:v>7.48</c:v>
                </c:pt>
                <c:pt idx="36">
                  <c:v>7.47</c:v>
                </c:pt>
                <c:pt idx="37">
                  <c:v>8.1300000000000008</c:v>
                </c:pt>
                <c:pt idx="38">
                  <c:v>7.53</c:v>
                </c:pt>
                <c:pt idx="39">
                  <c:v>7.75</c:v>
                </c:pt>
                <c:pt idx="40">
                  <c:v>8.7100000000000009</c:v>
                </c:pt>
                <c:pt idx="41">
                  <c:v>6.97</c:v>
                </c:pt>
                <c:pt idx="42">
                  <c:v>7.5</c:v>
                </c:pt>
                <c:pt idx="43">
                  <c:v>7.71</c:v>
                </c:pt>
                <c:pt idx="44">
                  <c:v>8.14</c:v>
                </c:pt>
                <c:pt idx="46">
                  <c:v>7.02</c:v>
                </c:pt>
                <c:pt idx="47">
                  <c:v>7.31</c:v>
                </c:pt>
                <c:pt idx="48">
                  <c:v>7.03</c:v>
                </c:pt>
                <c:pt idx="50">
                  <c:v>8.1999999999999993</c:v>
                </c:pt>
                <c:pt idx="51">
                  <c:v>8.5500000000000007</c:v>
                </c:pt>
                <c:pt idx="52">
                  <c:v>7.72</c:v>
                </c:pt>
                <c:pt idx="53">
                  <c:v>7.63</c:v>
                </c:pt>
                <c:pt idx="54">
                  <c:v>7.66</c:v>
                </c:pt>
                <c:pt idx="55">
                  <c:v>6.55</c:v>
                </c:pt>
                <c:pt idx="56">
                  <c:v>7.73</c:v>
                </c:pt>
                <c:pt idx="57">
                  <c:v>7.71</c:v>
                </c:pt>
                <c:pt idx="58">
                  <c:v>8.5399999999999991</c:v>
                </c:pt>
                <c:pt idx="59">
                  <c:v>8.76</c:v>
                </c:pt>
                <c:pt idx="60">
                  <c:v>8.1</c:v>
                </c:pt>
                <c:pt idx="61">
                  <c:v>9.1199999999999992</c:v>
                </c:pt>
                <c:pt idx="62">
                  <c:v>7.77</c:v>
                </c:pt>
                <c:pt idx="63">
                  <c:v>6.87</c:v>
                </c:pt>
                <c:pt idx="64">
                  <c:v>6.88</c:v>
                </c:pt>
                <c:pt idx="65">
                  <c:v>7.14</c:v>
                </c:pt>
                <c:pt idx="66">
                  <c:v>6.38</c:v>
                </c:pt>
                <c:pt idx="67">
                  <c:v>7.64</c:v>
                </c:pt>
                <c:pt idx="68">
                  <c:v>6.38</c:v>
                </c:pt>
                <c:pt idx="69">
                  <c:v>6.55</c:v>
                </c:pt>
                <c:pt idx="70">
                  <c:v>7.03</c:v>
                </c:pt>
                <c:pt idx="71">
                  <c:v>7.03</c:v>
                </c:pt>
                <c:pt idx="72">
                  <c:v>7.08</c:v>
                </c:pt>
                <c:pt idx="73">
                  <c:v>6.94</c:v>
                </c:pt>
                <c:pt idx="74">
                  <c:v>6.73</c:v>
                </c:pt>
                <c:pt idx="75">
                  <c:v>7.27</c:v>
                </c:pt>
                <c:pt idx="76">
                  <c:v>7.57</c:v>
                </c:pt>
                <c:pt idx="77">
                  <c:v>7.65</c:v>
                </c:pt>
                <c:pt idx="78">
                  <c:v>8.34</c:v>
                </c:pt>
                <c:pt idx="79">
                  <c:v>8.59</c:v>
                </c:pt>
                <c:pt idx="80">
                  <c:v>8.3000000000000007</c:v>
                </c:pt>
                <c:pt idx="82">
                  <c:v>7.62</c:v>
                </c:pt>
                <c:pt idx="83">
                  <c:v>7.83</c:v>
                </c:pt>
                <c:pt idx="84">
                  <c:v>7.7</c:v>
                </c:pt>
                <c:pt idx="85">
                  <c:v>7.1</c:v>
                </c:pt>
                <c:pt idx="86">
                  <c:v>7.21</c:v>
                </c:pt>
                <c:pt idx="87">
                  <c:v>7.08</c:v>
                </c:pt>
                <c:pt idx="88">
                  <c:v>7.28</c:v>
                </c:pt>
                <c:pt idx="89">
                  <c:v>7.24</c:v>
                </c:pt>
                <c:pt idx="91">
                  <c:v>8.06</c:v>
                </c:pt>
                <c:pt idx="92">
                  <c:v>7.72</c:v>
                </c:pt>
                <c:pt idx="93">
                  <c:v>7.48</c:v>
                </c:pt>
                <c:pt idx="94">
                  <c:v>7.76</c:v>
                </c:pt>
                <c:pt idx="95">
                  <c:v>7.74</c:v>
                </c:pt>
                <c:pt idx="96">
                  <c:v>7.96</c:v>
                </c:pt>
                <c:pt idx="97">
                  <c:v>7.85</c:v>
                </c:pt>
                <c:pt idx="98">
                  <c:v>8.33</c:v>
                </c:pt>
                <c:pt idx="99">
                  <c:v>7.74</c:v>
                </c:pt>
                <c:pt idx="100">
                  <c:v>7.63</c:v>
                </c:pt>
                <c:pt idx="101">
                  <c:v>7.52</c:v>
                </c:pt>
                <c:pt idx="102">
                  <c:v>7.6</c:v>
                </c:pt>
                <c:pt idx="103">
                  <c:v>7.68</c:v>
                </c:pt>
                <c:pt idx="104">
                  <c:v>7.85</c:v>
                </c:pt>
                <c:pt idx="106">
                  <c:v>7.43</c:v>
                </c:pt>
                <c:pt idx="107">
                  <c:v>7.26</c:v>
                </c:pt>
                <c:pt idx="109">
                  <c:v>7.28</c:v>
                </c:pt>
                <c:pt idx="110">
                  <c:v>7.38</c:v>
                </c:pt>
                <c:pt idx="111">
                  <c:v>7.21</c:v>
                </c:pt>
                <c:pt idx="112">
                  <c:v>7.32</c:v>
                </c:pt>
                <c:pt idx="113">
                  <c:v>7.95</c:v>
                </c:pt>
                <c:pt idx="114">
                  <c:v>7.78</c:v>
                </c:pt>
                <c:pt idx="115">
                  <c:v>7.98</c:v>
                </c:pt>
                <c:pt idx="116">
                  <c:v>7.84</c:v>
                </c:pt>
                <c:pt idx="117">
                  <c:v>7.57</c:v>
                </c:pt>
                <c:pt idx="118">
                  <c:v>6.83</c:v>
                </c:pt>
                <c:pt idx="119">
                  <c:v>7.89</c:v>
                </c:pt>
                <c:pt idx="120">
                  <c:v>7.27</c:v>
                </c:pt>
                <c:pt idx="122">
                  <c:v>7.66</c:v>
                </c:pt>
                <c:pt idx="123">
                  <c:v>6.93</c:v>
                </c:pt>
                <c:pt idx="124">
                  <c:v>7.87</c:v>
                </c:pt>
                <c:pt idx="125">
                  <c:v>7.51</c:v>
                </c:pt>
                <c:pt idx="126">
                  <c:v>7.39</c:v>
                </c:pt>
                <c:pt idx="127">
                  <c:v>7.91</c:v>
                </c:pt>
                <c:pt idx="128">
                  <c:v>7.18</c:v>
                </c:pt>
                <c:pt idx="129">
                  <c:v>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6-4F87-AAB9-1FC3D4C2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16704"/>
        <c:axId val="70218496"/>
      </c:lineChart>
      <c:catAx>
        <c:axId val="702167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7021849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70218496"/>
        <c:scaling>
          <c:orientation val="minMax"/>
          <c:min val="6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pH</a:t>
                </a:r>
              </a:p>
            </c:rich>
          </c:tx>
          <c:layout>
            <c:manualLayout>
              <c:xMode val="edge"/>
              <c:yMode val="edge"/>
              <c:x val="1.7060367454068241E-2"/>
              <c:y val="0.4004476621630350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0216704"/>
        <c:crosses val="autoZero"/>
        <c:crossBetween val="between"/>
        <c:majorUnit val="1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309738841699975"/>
          <c:y val="0.91946496620808293"/>
          <c:w val="0.55774347104249911"/>
          <c:h val="5.592864650307971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Soluble Reactive Phosphorus Concentrations</a:t>
            </a:r>
          </a:p>
        </c:rich>
      </c:tx>
      <c:layout>
        <c:manualLayout>
          <c:xMode val="edge"/>
          <c:yMode val="edge"/>
          <c:x val="0.15906127770534559"/>
          <c:y val="3.20247315186832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46675358539824"/>
          <c:y val="0.14504903414269943"/>
          <c:w val="0.82790091264667764"/>
          <c:h val="0.53991533548046577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Data'!$AI$4:$AI$133</c:f>
              <c:numCache>
                <c:formatCode>General</c:formatCode>
                <c:ptCount val="130"/>
                <c:pt idx="1">
                  <c:v>8.3000000000000004E-2</c:v>
                </c:pt>
                <c:pt idx="3">
                  <c:v>1.0999999999999999E-2</c:v>
                </c:pt>
                <c:pt idx="5">
                  <c:v>1.2999999999999999E-2</c:v>
                </c:pt>
                <c:pt idx="7">
                  <c:v>2.7E-2</c:v>
                </c:pt>
                <c:pt idx="11">
                  <c:v>1.6E-2</c:v>
                </c:pt>
                <c:pt idx="17">
                  <c:v>2.5000000000000001E-2</c:v>
                </c:pt>
                <c:pt idx="19">
                  <c:v>8.9999999999999993E-3</c:v>
                </c:pt>
                <c:pt idx="21">
                  <c:v>1.2999999999999999E-2</c:v>
                </c:pt>
                <c:pt idx="23">
                  <c:v>8.0000000000000002E-3</c:v>
                </c:pt>
                <c:pt idx="25">
                  <c:v>0.01</c:v>
                </c:pt>
                <c:pt idx="28">
                  <c:v>1.7000000000000001E-2</c:v>
                </c:pt>
                <c:pt idx="34">
                  <c:v>1.2999999999999999E-2</c:v>
                </c:pt>
                <c:pt idx="36">
                  <c:v>1.9E-2</c:v>
                </c:pt>
                <c:pt idx="38">
                  <c:v>8.0000000000000002E-3</c:v>
                </c:pt>
                <c:pt idx="40">
                  <c:v>1.4E-2</c:v>
                </c:pt>
                <c:pt idx="42">
                  <c:v>7.0000000000000001E-3</c:v>
                </c:pt>
                <c:pt idx="48">
                  <c:v>0.17</c:v>
                </c:pt>
                <c:pt idx="52">
                  <c:v>1.7999999999999999E-2</c:v>
                </c:pt>
                <c:pt idx="54">
                  <c:v>5.0000000000000001E-3</c:v>
                </c:pt>
                <c:pt idx="56">
                  <c:v>1.0999999999999999E-2</c:v>
                </c:pt>
                <c:pt idx="58">
                  <c:v>8.0000000000000002E-3</c:v>
                </c:pt>
                <c:pt idx="60">
                  <c:v>8.0000000000000002E-3</c:v>
                </c:pt>
                <c:pt idx="66">
                  <c:v>0.04</c:v>
                </c:pt>
                <c:pt idx="70">
                  <c:v>1.1000000000000001</c:v>
                </c:pt>
                <c:pt idx="72">
                  <c:v>1.0999999999999999E-2</c:v>
                </c:pt>
                <c:pt idx="74">
                  <c:v>8.9999999999999993E-3</c:v>
                </c:pt>
                <c:pt idx="76">
                  <c:v>7.0000000000000001E-3</c:v>
                </c:pt>
                <c:pt idx="78">
                  <c:v>1.2999999999999999E-2</c:v>
                </c:pt>
                <c:pt idx="86">
                  <c:v>2.9000000000000001E-2</c:v>
                </c:pt>
                <c:pt idx="89">
                  <c:v>8.9999999999999993E-3</c:v>
                </c:pt>
                <c:pt idx="93">
                  <c:v>1.6E-2</c:v>
                </c:pt>
                <c:pt idx="95">
                  <c:v>1.4999999999999999E-2</c:v>
                </c:pt>
                <c:pt idx="97">
                  <c:v>3.1E-2</c:v>
                </c:pt>
                <c:pt idx="101">
                  <c:v>2.1999999999999999E-2</c:v>
                </c:pt>
                <c:pt idx="110">
                  <c:v>4.4999999999999998E-2</c:v>
                </c:pt>
                <c:pt idx="112">
                  <c:v>1.7000000000000001E-2</c:v>
                </c:pt>
                <c:pt idx="114">
                  <c:v>1.4999999999999999E-2</c:v>
                </c:pt>
                <c:pt idx="116">
                  <c:v>1.2E-2</c:v>
                </c:pt>
                <c:pt idx="118">
                  <c:v>1.0999999999999999E-2</c:v>
                </c:pt>
                <c:pt idx="124">
                  <c:v>0.01</c:v>
                </c:pt>
                <c:pt idx="129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D-46FC-8B34-BCEB34CB094B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Data'!$AV$4:$AV$133</c:f>
              <c:numCache>
                <c:formatCode>General</c:formatCode>
                <c:ptCount val="130"/>
                <c:pt idx="1">
                  <c:v>0.10100000000000001</c:v>
                </c:pt>
                <c:pt idx="3">
                  <c:v>1.2E-2</c:v>
                </c:pt>
                <c:pt idx="5">
                  <c:v>4.1000000000000002E-2</c:v>
                </c:pt>
                <c:pt idx="7">
                  <c:v>8.5000000000000006E-2</c:v>
                </c:pt>
                <c:pt idx="11">
                  <c:v>4.3999999999999997E-2</c:v>
                </c:pt>
                <c:pt idx="17">
                  <c:v>2.3E-2</c:v>
                </c:pt>
                <c:pt idx="19">
                  <c:v>0.189</c:v>
                </c:pt>
                <c:pt idx="21">
                  <c:v>1.0999999999999999E-2</c:v>
                </c:pt>
                <c:pt idx="23">
                  <c:v>1.0999999999999999E-2</c:v>
                </c:pt>
                <c:pt idx="25">
                  <c:v>1.2999999999999999E-2</c:v>
                </c:pt>
                <c:pt idx="28">
                  <c:v>8.0000000000000002E-3</c:v>
                </c:pt>
                <c:pt idx="33">
                  <c:v>0</c:v>
                </c:pt>
                <c:pt idx="34">
                  <c:v>1.7999999999999999E-2</c:v>
                </c:pt>
                <c:pt idx="36">
                  <c:v>3.4000000000000002E-2</c:v>
                </c:pt>
                <c:pt idx="38">
                  <c:v>5.0000000000000001E-3</c:v>
                </c:pt>
                <c:pt idx="40">
                  <c:v>3.4000000000000002E-2</c:v>
                </c:pt>
                <c:pt idx="42">
                  <c:v>5.0000000000000001E-3</c:v>
                </c:pt>
                <c:pt idx="48">
                  <c:v>0.6</c:v>
                </c:pt>
                <c:pt idx="52">
                  <c:v>6.9000000000000006E-2</c:v>
                </c:pt>
                <c:pt idx="54">
                  <c:v>1.2E-2</c:v>
                </c:pt>
                <c:pt idx="56">
                  <c:v>0.01</c:v>
                </c:pt>
                <c:pt idx="58">
                  <c:v>5.0000000000000001E-3</c:v>
                </c:pt>
                <c:pt idx="60">
                  <c:v>8.0000000000000002E-3</c:v>
                </c:pt>
                <c:pt idx="66">
                  <c:v>0.49</c:v>
                </c:pt>
                <c:pt idx="70">
                  <c:v>1.4</c:v>
                </c:pt>
                <c:pt idx="72">
                  <c:v>2.3E-2</c:v>
                </c:pt>
                <c:pt idx="74">
                  <c:v>1.2999999999999999E-2</c:v>
                </c:pt>
                <c:pt idx="76">
                  <c:v>8.0000000000000002E-3</c:v>
                </c:pt>
                <c:pt idx="78">
                  <c:v>1.9E-2</c:v>
                </c:pt>
                <c:pt idx="86">
                  <c:v>0.34</c:v>
                </c:pt>
                <c:pt idx="89">
                  <c:v>4.5999999999999999E-2</c:v>
                </c:pt>
                <c:pt idx="93">
                  <c:v>9.5000000000000001E-2</c:v>
                </c:pt>
                <c:pt idx="95">
                  <c:v>1.7999999999999999E-2</c:v>
                </c:pt>
                <c:pt idx="97">
                  <c:v>4.1000000000000002E-2</c:v>
                </c:pt>
                <c:pt idx="101">
                  <c:v>0.27</c:v>
                </c:pt>
                <c:pt idx="110">
                  <c:v>0.1</c:v>
                </c:pt>
                <c:pt idx="112">
                  <c:v>0.21</c:v>
                </c:pt>
                <c:pt idx="114">
                  <c:v>1.7000000000000001E-2</c:v>
                </c:pt>
                <c:pt idx="116">
                  <c:v>1.4999999999999999E-2</c:v>
                </c:pt>
                <c:pt idx="118">
                  <c:v>0.17</c:v>
                </c:pt>
                <c:pt idx="124">
                  <c:v>1.4999999999999999E-2</c:v>
                </c:pt>
                <c:pt idx="129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D-46FC-8B34-BCEB34CB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44224"/>
        <c:axId val="70245760"/>
      </c:lineChart>
      <c:catAx>
        <c:axId val="7024422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7024576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70245760"/>
        <c:scaling>
          <c:orientation val="minMax"/>
          <c:max val="1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3.0421555845284658E-2"/>
              <c:y val="0.264625095597660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0244224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8991742720556293"/>
          <c:y val="0.90876051574264527"/>
          <c:w val="0.59235115167318564"/>
          <c:h val="5.8892467442937697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Nitrate Concentrations</a:t>
            </a:r>
          </a:p>
        </c:rich>
      </c:tx>
      <c:layout>
        <c:manualLayout>
          <c:xMode val="edge"/>
          <c:yMode val="edge"/>
          <c:x val="0.35549760973489841"/>
          <c:y val="3.7496687743033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46675358539833"/>
          <c:y val="0.16420091127459957"/>
          <c:w val="0.82790091264667798"/>
          <c:h val="0.55359522604134159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Data'!$AE$4:$AE$133</c:f>
              <c:numCache>
                <c:formatCode>General</c:formatCode>
                <c:ptCount val="130"/>
                <c:pt idx="1">
                  <c:v>5.2999999999999999E-2</c:v>
                </c:pt>
                <c:pt idx="3">
                  <c:v>0.25</c:v>
                </c:pt>
                <c:pt idx="5">
                  <c:v>0.18</c:v>
                </c:pt>
                <c:pt idx="7">
                  <c:v>0.06</c:v>
                </c:pt>
                <c:pt idx="11">
                  <c:v>1.7000000000000001E-2</c:v>
                </c:pt>
                <c:pt idx="17">
                  <c:v>1.4E-2</c:v>
                </c:pt>
                <c:pt idx="19">
                  <c:v>0.154</c:v>
                </c:pt>
                <c:pt idx="21">
                  <c:v>0.161</c:v>
                </c:pt>
                <c:pt idx="23">
                  <c:v>0.1</c:v>
                </c:pt>
                <c:pt idx="25">
                  <c:v>1.9E-2</c:v>
                </c:pt>
                <c:pt idx="28">
                  <c:v>3.2000000000000001E-2</c:v>
                </c:pt>
                <c:pt idx="34">
                  <c:v>7.1000000000000004E-3</c:v>
                </c:pt>
                <c:pt idx="36">
                  <c:v>0.1</c:v>
                </c:pt>
                <c:pt idx="38">
                  <c:v>0.21</c:v>
                </c:pt>
                <c:pt idx="40">
                  <c:v>0.25</c:v>
                </c:pt>
                <c:pt idx="42">
                  <c:v>1.6E-2</c:v>
                </c:pt>
                <c:pt idx="48">
                  <c:v>2.9000000000000001E-2</c:v>
                </c:pt>
                <c:pt idx="52">
                  <c:v>1.4E-2</c:v>
                </c:pt>
                <c:pt idx="54">
                  <c:v>0.17</c:v>
                </c:pt>
                <c:pt idx="56">
                  <c:v>0.16</c:v>
                </c:pt>
                <c:pt idx="58">
                  <c:v>6.0999999999999999E-2</c:v>
                </c:pt>
                <c:pt idx="60">
                  <c:v>1.4999999999999999E-2</c:v>
                </c:pt>
                <c:pt idx="66">
                  <c:v>2.4E-2</c:v>
                </c:pt>
                <c:pt idx="70">
                  <c:v>0.7</c:v>
                </c:pt>
                <c:pt idx="72">
                  <c:v>1.4999999999999999E-2</c:v>
                </c:pt>
                <c:pt idx="74">
                  <c:v>0.18</c:v>
                </c:pt>
                <c:pt idx="76">
                  <c:v>0.12</c:v>
                </c:pt>
                <c:pt idx="78">
                  <c:v>0.01</c:v>
                </c:pt>
                <c:pt idx="86">
                  <c:v>4.4999999999999997E-3</c:v>
                </c:pt>
                <c:pt idx="89">
                  <c:v>0.18</c:v>
                </c:pt>
                <c:pt idx="93">
                  <c:v>0.28000000000000003</c:v>
                </c:pt>
                <c:pt idx="95">
                  <c:v>4.4999999999999998E-2</c:v>
                </c:pt>
                <c:pt idx="97">
                  <c:v>2.1999999999999999E-2</c:v>
                </c:pt>
                <c:pt idx="101">
                  <c:v>8.5000000000000006E-3</c:v>
                </c:pt>
                <c:pt idx="110">
                  <c:v>0.12</c:v>
                </c:pt>
                <c:pt idx="112">
                  <c:v>0.02</c:v>
                </c:pt>
                <c:pt idx="114">
                  <c:v>0.27</c:v>
                </c:pt>
                <c:pt idx="116">
                  <c:v>4.5999999999999999E-2</c:v>
                </c:pt>
                <c:pt idx="118">
                  <c:v>1.7999999999999999E-2</c:v>
                </c:pt>
                <c:pt idx="124">
                  <c:v>1.7999999999999999E-2</c:v>
                </c:pt>
                <c:pt idx="129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1-49AB-BD00-4722310000ED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Data'!$AR$4:$AR$133</c:f>
              <c:numCache>
                <c:formatCode>General</c:formatCode>
                <c:ptCount val="130"/>
                <c:pt idx="1">
                  <c:v>2E-3</c:v>
                </c:pt>
                <c:pt idx="3">
                  <c:v>0.4</c:v>
                </c:pt>
                <c:pt idx="5">
                  <c:v>0.19</c:v>
                </c:pt>
                <c:pt idx="7">
                  <c:v>0.1</c:v>
                </c:pt>
                <c:pt idx="11">
                  <c:v>1.7999999999999999E-2</c:v>
                </c:pt>
                <c:pt idx="17">
                  <c:v>0.09</c:v>
                </c:pt>
                <c:pt idx="19">
                  <c:v>0.65</c:v>
                </c:pt>
                <c:pt idx="21">
                  <c:v>0.219</c:v>
                </c:pt>
                <c:pt idx="23">
                  <c:v>9.7000000000000003E-2</c:v>
                </c:pt>
                <c:pt idx="25">
                  <c:v>2.4E-2</c:v>
                </c:pt>
                <c:pt idx="28">
                  <c:v>4.2000000000000003E-2</c:v>
                </c:pt>
                <c:pt idx="34">
                  <c:v>1.4E-2</c:v>
                </c:pt>
                <c:pt idx="36">
                  <c:v>0.17</c:v>
                </c:pt>
                <c:pt idx="38">
                  <c:v>0.21</c:v>
                </c:pt>
                <c:pt idx="40">
                  <c:v>0.3</c:v>
                </c:pt>
                <c:pt idx="42">
                  <c:v>1.4E-2</c:v>
                </c:pt>
                <c:pt idx="48">
                  <c:v>0.1</c:v>
                </c:pt>
                <c:pt idx="52">
                  <c:v>1.7999999999999999E-2</c:v>
                </c:pt>
                <c:pt idx="54">
                  <c:v>0.23</c:v>
                </c:pt>
                <c:pt idx="56">
                  <c:v>8.3000000000000004E-2</c:v>
                </c:pt>
                <c:pt idx="58">
                  <c:v>5.6000000000000001E-2</c:v>
                </c:pt>
                <c:pt idx="60">
                  <c:v>0.02</c:v>
                </c:pt>
                <c:pt idx="66">
                  <c:v>3.4000000000000002E-2</c:v>
                </c:pt>
                <c:pt idx="70">
                  <c:v>0.87</c:v>
                </c:pt>
                <c:pt idx="72">
                  <c:v>7.8E-2</c:v>
                </c:pt>
                <c:pt idx="74">
                  <c:v>0.18</c:v>
                </c:pt>
                <c:pt idx="76">
                  <c:v>0.13</c:v>
                </c:pt>
                <c:pt idx="78">
                  <c:v>1.4E-2</c:v>
                </c:pt>
                <c:pt idx="86">
                  <c:v>5.4999999999999997E-3</c:v>
                </c:pt>
                <c:pt idx="89">
                  <c:v>0.39</c:v>
                </c:pt>
                <c:pt idx="93">
                  <c:v>0.32</c:v>
                </c:pt>
                <c:pt idx="95">
                  <c:v>5.8999999999999997E-2</c:v>
                </c:pt>
                <c:pt idx="97">
                  <c:v>2.1000000000000001E-2</c:v>
                </c:pt>
                <c:pt idx="101">
                  <c:v>0.24</c:v>
                </c:pt>
                <c:pt idx="110">
                  <c:v>0.63</c:v>
                </c:pt>
                <c:pt idx="112">
                  <c:v>9.8000000000000004E-2</c:v>
                </c:pt>
                <c:pt idx="114">
                  <c:v>0.44</c:v>
                </c:pt>
                <c:pt idx="116">
                  <c:v>3.3000000000000002E-2</c:v>
                </c:pt>
                <c:pt idx="118">
                  <c:v>0.99</c:v>
                </c:pt>
                <c:pt idx="124">
                  <c:v>2.9000000000000001E-2</c:v>
                </c:pt>
                <c:pt idx="129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1-49AB-BD00-47223100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07648"/>
        <c:axId val="115309184"/>
      </c:lineChart>
      <c:catAx>
        <c:axId val="11530764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530918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15309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6944806605823587E-2"/>
              <c:y val="0.278304986158536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5307648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9339417644502391"/>
          <c:y val="0.90876051574264527"/>
          <c:w val="0.58887440243372491"/>
          <c:h val="6.4364423667287812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Enterococci</a:t>
            </a:r>
          </a:p>
        </c:rich>
      </c:tx>
      <c:layout>
        <c:manualLayout>
          <c:xMode val="edge"/>
          <c:yMode val="edge"/>
          <c:x val="0.40305065788345101"/>
          <c:y val="2.68909634218160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379112414869716"/>
          <c:y val="0.14949854952341496"/>
          <c:w val="0.8087155576141235"/>
          <c:h val="0.55915218007721268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Data'!$AJ$4:$AJ$133</c:f>
              <c:numCache>
                <c:formatCode>General</c:formatCode>
                <c:ptCount val="130"/>
                <c:pt idx="0">
                  <c:v>860</c:v>
                </c:pt>
                <c:pt idx="1">
                  <c:v>2500</c:v>
                </c:pt>
                <c:pt idx="2">
                  <c:v>250</c:v>
                </c:pt>
                <c:pt idx="3">
                  <c:v>36</c:v>
                </c:pt>
                <c:pt idx="4">
                  <c:v>10</c:v>
                </c:pt>
                <c:pt idx="5">
                  <c:v>9</c:v>
                </c:pt>
                <c:pt idx="6">
                  <c:v>153</c:v>
                </c:pt>
                <c:pt idx="7">
                  <c:v>540</c:v>
                </c:pt>
                <c:pt idx="8">
                  <c:v>135</c:v>
                </c:pt>
                <c:pt idx="9">
                  <c:v>1363</c:v>
                </c:pt>
                <c:pt idx="10">
                  <c:v>210</c:v>
                </c:pt>
                <c:pt idx="11">
                  <c:v>410</c:v>
                </c:pt>
                <c:pt idx="12">
                  <c:v>144</c:v>
                </c:pt>
                <c:pt idx="13">
                  <c:v>330</c:v>
                </c:pt>
                <c:pt idx="14">
                  <c:v>72</c:v>
                </c:pt>
                <c:pt idx="15">
                  <c:v>330</c:v>
                </c:pt>
                <c:pt idx="16">
                  <c:v>2100</c:v>
                </c:pt>
                <c:pt idx="17">
                  <c:v>200</c:v>
                </c:pt>
                <c:pt idx="18">
                  <c:v>360</c:v>
                </c:pt>
                <c:pt idx="19">
                  <c:v>144</c:v>
                </c:pt>
                <c:pt idx="20">
                  <c:v>180</c:v>
                </c:pt>
                <c:pt idx="21">
                  <c:v>360</c:v>
                </c:pt>
                <c:pt idx="22">
                  <c:v>54</c:v>
                </c:pt>
                <c:pt idx="23">
                  <c:v>108</c:v>
                </c:pt>
                <c:pt idx="24">
                  <c:v>240</c:v>
                </c:pt>
                <c:pt idx="25">
                  <c:v>180</c:v>
                </c:pt>
                <c:pt idx="26">
                  <c:v>2400</c:v>
                </c:pt>
                <c:pt idx="27">
                  <c:v>210</c:v>
                </c:pt>
                <c:pt idx="28">
                  <c:v>150</c:v>
                </c:pt>
                <c:pt idx="29">
                  <c:v>460</c:v>
                </c:pt>
                <c:pt idx="30">
                  <c:v>140</c:v>
                </c:pt>
                <c:pt idx="31">
                  <c:v>240</c:v>
                </c:pt>
                <c:pt idx="32">
                  <c:v>3600</c:v>
                </c:pt>
                <c:pt idx="33">
                  <c:v>490</c:v>
                </c:pt>
                <c:pt idx="34">
                  <c:v>290</c:v>
                </c:pt>
                <c:pt idx="35">
                  <c:v>770</c:v>
                </c:pt>
                <c:pt idx="36">
                  <c:v>730</c:v>
                </c:pt>
                <c:pt idx="37">
                  <c:v>84</c:v>
                </c:pt>
                <c:pt idx="38">
                  <c:v>18</c:v>
                </c:pt>
                <c:pt idx="39">
                  <c:v>31</c:v>
                </c:pt>
                <c:pt idx="40">
                  <c:v>2400</c:v>
                </c:pt>
                <c:pt idx="41">
                  <c:v>45</c:v>
                </c:pt>
                <c:pt idx="42">
                  <c:v>130</c:v>
                </c:pt>
                <c:pt idx="43">
                  <c:v>2100</c:v>
                </c:pt>
                <c:pt idx="44">
                  <c:v>90</c:v>
                </c:pt>
                <c:pt idx="45">
                  <c:v>130</c:v>
                </c:pt>
                <c:pt idx="46">
                  <c:v>790</c:v>
                </c:pt>
                <c:pt idx="47">
                  <c:v>540</c:v>
                </c:pt>
                <c:pt idx="48">
                  <c:v>350</c:v>
                </c:pt>
                <c:pt idx="49">
                  <c:v>220</c:v>
                </c:pt>
                <c:pt idx="50">
                  <c:v>560</c:v>
                </c:pt>
                <c:pt idx="51">
                  <c:v>540</c:v>
                </c:pt>
                <c:pt idx="52">
                  <c:v>680</c:v>
                </c:pt>
                <c:pt idx="53">
                  <c:v>4200</c:v>
                </c:pt>
                <c:pt idx="54">
                  <c:v>170</c:v>
                </c:pt>
                <c:pt idx="55">
                  <c:v>70</c:v>
                </c:pt>
                <c:pt idx="56">
                  <c:v>11</c:v>
                </c:pt>
                <c:pt idx="57">
                  <c:v>48</c:v>
                </c:pt>
                <c:pt idx="58">
                  <c:v>31</c:v>
                </c:pt>
                <c:pt idx="59">
                  <c:v>44</c:v>
                </c:pt>
                <c:pt idx="60">
                  <c:v>580</c:v>
                </c:pt>
                <c:pt idx="61">
                  <c:v>330</c:v>
                </c:pt>
                <c:pt idx="62">
                  <c:v>440</c:v>
                </c:pt>
                <c:pt idx="63">
                  <c:v>510</c:v>
                </c:pt>
                <c:pt idx="64">
                  <c:v>510</c:v>
                </c:pt>
                <c:pt idx="65">
                  <c:v>280</c:v>
                </c:pt>
                <c:pt idx="66">
                  <c:v>1600</c:v>
                </c:pt>
                <c:pt idx="67">
                  <c:v>420</c:v>
                </c:pt>
                <c:pt idx="68">
                  <c:v>250</c:v>
                </c:pt>
                <c:pt idx="69">
                  <c:v>190</c:v>
                </c:pt>
                <c:pt idx="70">
                  <c:v>2000</c:v>
                </c:pt>
                <c:pt idx="71">
                  <c:v>3500</c:v>
                </c:pt>
                <c:pt idx="72">
                  <c:v>3700</c:v>
                </c:pt>
                <c:pt idx="73">
                  <c:v>8700</c:v>
                </c:pt>
                <c:pt idx="74">
                  <c:v>58</c:v>
                </c:pt>
                <c:pt idx="75">
                  <c:v>8.1999999999999993</c:v>
                </c:pt>
                <c:pt idx="76">
                  <c:v>20</c:v>
                </c:pt>
                <c:pt idx="77">
                  <c:v>98</c:v>
                </c:pt>
                <c:pt idx="78">
                  <c:v>100</c:v>
                </c:pt>
                <c:pt idx="80">
                  <c:v>54</c:v>
                </c:pt>
                <c:pt idx="81">
                  <c:v>200</c:v>
                </c:pt>
                <c:pt idx="83">
                  <c:v>2600</c:v>
                </c:pt>
                <c:pt idx="84">
                  <c:v>500</c:v>
                </c:pt>
                <c:pt idx="85">
                  <c:v>150</c:v>
                </c:pt>
                <c:pt idx="86">
                  <c:v>630</c:v>
                </c:pt>
                <c:pt idx="87">
                  <c:v>220</c:v>
                </c:pt>
                <c:pt idx="88">
                  <c:v>120</c:v>
                </c:pt>
                <c:pt idx="89">
                  <c:v>16000</c:v>
                </c:pt>
                <c:pt idx="90">
                  <c:v>750</c:v>
                </c:pt>
                <c:pt idx="92">
                  <c:v>56</c:v>
                </c:pt>
                <c:pt idx="93">
                  <c:v>52</c:v>
                </c:pt>
                <c:pt idx="94">
                  <c:v>34</c:v>
                </c:pt>
                <c:pt idx="95">
                  <c:v>90</c:v>
                </c:pt>
                <c:pt idx="96">
                  <c:v>120</c:v>
                </c:pt>
                <c:pt idx="97">
                  <c:v>210</c:v>
                </c:pt>
                <c:pt idx="98">
                  <c:v>260</c:v>
                </c:pt>
                <c:pt idx="99">
                  <c:v>300</c:v>
                </c:pt>
                <c:pt idx="100">
                  <c:v>390</c:v>
                </c:pt>
                <c:pt idx="101">
                  <c:v>150</c:v>
                </c:pt>
                <c:pt idx="102">
                  <c:v>330</c:v>
                </c:pt>
                <c:pt idx="103">
                  <c:v>5200</c:v>
                </c:pt>
                <c:pt idx="104">
                  <c:v>2700</c:v>
                </c:pt>
                <c:pt idx="105">
                  <c:v>210</c:v>
                </c:pt>
                <c:pt idx="107">
                  <c:v>600</c:v>
                </c:pt>
                <c:pt idx="108">
                  <c:v>1900</c:v>
                </c:pt>
                <c:pt idx="110">
                  <c:v>2200</c:v>
                </c:pt>
                <c:pt idx="111">
                  <c:v>290</c:v>
                </c:pt>
                <c:pt idx="112">
                  <c:v>800</c:v>
                </c:pt>
                <c:pt idx="113">
                  <c:v>280</c:v>
                </c:pt>
                <c:pt idx="114">
                  <c:v>80</c:v>
                </c:pt>
                <c:pt idx="115">
                  <c:v>16</c:v>
                </c:pt>
                <c:pt idx="116">
                  <c:v>110</c:v>
                </c:pt>
                <c:pt idx="117">
                  <c:v>62</c:v>
                </c:pt>
                <c:pt idx="118">
                  <c:v>100</c:v>
                </c:pt>
                <c:pt idx="119">
                  <c:v>110</c:v>
                </c:pt>
                <c:pt idx="120">
                  <c:v>5900</c:v>
                </c:pt>
                <c:pt idx="121">
                  <c:v>290</c:v>
                </c:pt>
                <c:pt idx="122">
                  <c:v>52</c:v>
                </c:pt>
                <c:pt idx="123">
                  <c:v>64</c:v>
                </c:pt>
                <c:pt idx="124">
                  <c:v>260</c:v>
                </c:pt>
                <c:pt idx="125">
                  <c:v>250</c:v>
                </c:pt>
                <c:pt idx="126">
                  <c:v>2500</c:v>
                </c:pt>
                <c:pt idx="127">
                  <c:v>640</c:v>
                </c:pt>
                <c:pt idx="128">
                  <c:v>760</c:v>
                </c:pt>
                <c:pt idx="12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5-41CC-8695-9BA99B8CB40E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Data'!$AW$4:$AW$133</c:f>
              <c:numCache>
                <c:formatCode>General</c:formatCode>
                <c:ptCount val="130"/>
                <c:pt idx="0">
                  <c:v>320</c:v>
                </c:pt>
                <c:pt idx="1">
                  <c:v>300</c:v>
                </c:pt>
                <c:pt idx="2">
                  <c:v>500</c:v>
                </c:pt>
                <c:pt idx="3">
                  <c:v>162</c:v>
                </c:pt>
                <c:pt idx="4">
                  <c:v>27</c:v>
                </c:pt>
                <c:pt idx="5">
                  <c:v>10</c:v>
                </c:pt>
                <c:pt idx="6">
                  <c:v>320</c:v>
                </c:pt>
                <c:pt idx="7">
                  <c:v>990</c:v>
                </c:pt>
                <c:pt idx="8">
                  <c:v>2100</c:v>
                </c:pt>
                <c:pt idx="9">
                  <c:v>640</c:v>
                </c:pt>
                <c:pt idx="10">
                  <c:v>310</c:v>
                </c:pt>
                <c:pt idx="11">
                  <c:v>460</c:v>
                </c:pt>
                <c:pt idx="12">
                  <c:v>63</c:v>
                </c:pt>
                <c:pt idx="13">
                  <c:v>350</c:v>
                </c:pt>
                <c:pt idx="14">
                  <c:v>45</c:v>
                </c:pt>
                <c:pt idx="15">
                  <c:v>120</c:v>
                </c:pt>
                <c:pt idx="16">
                  <c:v>2300</c:v>
                </c:pt>
                <c:pt idx="17">
                  <c:v>220</c:v>
                </c:pt>
                <c:pt idx="18">
                  <c:v>2300</c:v>
                </c:pt>
                <c:pt idx="19">
                  <c:v>200</c:v>
                </c:pt>
                <c:pt idx="20">
                  <c:v>162</c:v>
                </c:pt>
                <c:pt idx="21">
                  <c:v>360</c:v>
                </c:pt>
                <c:pt idx="22">
                  <c:v>42</c:v>
                </c:pt>
                <c:pt idx="23">
                  <c:v>230</c:v>
                </c:pt>
                <c:pt idx="24">
                  <c:v>310</c:v>
                </c:pt>
                <c:pt idx="25">
                  <c:v>240</c:v>
                </c:pt>
                <c:pt idx="26">
                  <c:v>2100</c:v>
                </c:pt>
                <c:pt idx="27">
                  <c:v>490</c:v>
                </c:pt>
                <c:pt idx="28">
                  <c:v>36</c:v>
                </c:pt>
                <c:pt idx="29">
                  <c:v>470</c:v>
                </c:pt>
                <c:pt idx="30">
                  <c:v>110</c:v>
                </c:pt>
                <c:pt idx="31">
                  <c:v>570</c:v>
                </c:pt>
                <c:pt idx="32">
                  <c:v>540</c:v>
                </c:pt>
                <c:pt idx="33">
                  <c:v>480</c:v>
                </c:pt>
                <c:pt idx="34">
                  <c:v>490</c:v>
                </c:pt>
                <c:pt idx="35">
                  <c:v>380</c:v>
                </c:pt>
                <c:pt idx="36">
                  <c:v>2800</c:v>
                </c:pt>
                <c:pt idx="37">
                  <c:v>88</c:v>
                </c:pt>
                <c:pt idx="38">
                  <c:v>27</c:v>
                </c:pt>
                <c:pt idx="39">
                  <c:v>50</c:v>
                </c:pt>
                <c:pt idx="40">
                  <c:v>3300</c:v>
                </c:pt>
                <c:pt idx="41">
                  <c:v>72</c:v>
                </c:pt>
                <c:pt idx="42">
                  <c:v>320</c:v>
                </c:pt>
                <c:pt idx="43">
                  <c:v>790</c:v>
                </c:pt>
                <c:pt idx="44">
                  <c:v>140</c:v>
                </c:pt>
                <c:pt idx="45">
                  <c:v>66</c:v>
                </c:pt>
                <c:pt idx="46">
                  <c:v>1000</c:v>
                </c:pt>
                <c:pt idx="47">
                  <c:v>690</c:v>
                </c:pt>
                <c:pt idx="48">
                  <c:v>330</c:v>
                </c:pt>
                <c:pt idx="49">
                  <c:v>39</c:v>
                </c:pt>
                <c:pt idx="50">
                  <c:v>220</c:v>
                </c:pt>
                <c:pt idx="51">
                  <c:v>120</c:v>
                </c:pt>
                <c:pt idx="52">
                  <c:v>290</c:v>
                </c:pt>
                <c:pt idx="53">
                  <c:v>1500</c:v>
                </c:pt>
                <c:pt idx="54">
                  <c:v>280</c:v>
                </c:pt>
                <c:pt idx="55">
                  <c:v>160</c:v>
                </c:pt>
                <c:pt idx="56">
                  <c:v>43</c:v>
                </c:pt>
                <c:pt idx="57">
                  <c:v>74</c:v>
                </c:pt>
                <c:pt idx="58">
                  <c:v>23</c:v>
                </c:pt>
                <c:pt idx="59">
                  <c:v>86</c:v>
                </c:pt>
                <c:pt idx="60">
                  <c:v>970</c:v>
                </c:pt>
                <c:pt idx="61">
                  <c:v>180</c:v>
                </c:pt>
                <c:pt idx="62">
                  <c:v>320</c:v>
                </c:pt>
                <c:pt idx="63">
                  <c:v>770</c:v>
                </c:pt>
                <c:pt idx="64">
                  <c:v>290</c:v>
                </c:pt>
                <c:pt idx="65">
                  <c:v>240</c:v>
                </c:pt>
                <c:pt idx="66">
                  <c:v>230</c:v>
                </c:pt>
                <c:pt idx="67">
                  <c:v>470</c:v>
                </c:pt>
                <c:pt idx="68">
                  <c:v>140</c:v>
                </c:pt>
                <c:pt idx="69">
                  <c:v>180</c:v>
                </c:pt>
                <c:pt idx="70">
                  <c:v>850</c:v>
                </c:pt>
                <c:pt idx="71">
                  <c:v>2000</c:v>
                </c:pt>
                <c:pt idx="72">
                  <c:v>3900</c:v>
                </c:pt>
                <c:pt idx="73">
                  <c:v>13000</c:v>
                </c:pt>
                <c:pt idx="74">
                  <c:v>82</c:v>
                </c:pt>
                <c:pt idx="75">
                  <c:v>11</c:v>
                </c:pt>
                <c:pt idx="76">
                  <c:v>50</c:v>
                </c:pt>
                <c:pt idx="77">
                  <c:v>300</c:v>
                </c:pt>
                <c:pt idx="78">
                  <c:v>140</c:v>
                </c:pt>
                <c:pt idx="80">
                  <c:v>200</c:v>
                </c:pt>
                <c:pt idx="81">
                  <c:v>390</c:v>
                </c:pt>
                <c:pt idx="83">
                  <c:v>1000</c:v>
                </c:pt>
                <c:pt idx="84">
                  <c:v>370</c:v>
                </c:pt>
                <c:pt idx="85">
                  <c:v>170</c:v>
                </c:pt>
                <c:pt idx="86">
                  <c:v>2000</c:v>
                </c:pt>
                <c:pt idx="87">
                  <c:v>620</c:v>
                </c:pt>
                <c:pt idx="88">
                  <c:v>9.8000000000000007</c:v>
                </c:pt>
                <c:pt idx="89">
                  <c:v>14000</c:v>
                </c:pt>
                <c:pt idx="90">
                  <c:v>3100</c:v>
                </c:pt>
                <c:pt idx="92">
                  <c:v>180</c:v>
                </c:pt>
                <c:pt idx="93">
                  <c:v>42</c:v>
                </c:pt>
                <c:pt idx="94">
                  <c:v>130</c:v>
                </c:pt>
                <c:pt idx="95">
                  <c:v>68</c:v>
                </c:pt>
                <c:pt idx="96">
                  <c:v>220</c:v>
                </c:pt>
                <c:pt idx="97">
                  <c:v>140</c:v>
                </c:pt>
                <c:pt idx="98">
                  <c:v>150</c:v>
                </c:pt>
                <c:pt idx="99">
                  <c:v>130</c:v>
                </c:pt>
                <c:pt idx="100">
                  <c:v>210</c:v>
                </c:pt>
                <c:pt idx="101">
                  <c:v>270</c:v>
                </c:pt>
                <c:pt idx="102">
                  <c:v>430</c:v>
                </c:pt>
                <c:pt idx="103">
                  <c:v>7700</c:v>
                </c:pt>
                <c:pt idx="104">
                  <c:v>830</c:v>
                </c:pt>
                <c:pt idx="105">
                  <c:v>500</c:v>
                </c:pt>
                <c:pt idx="107">
                  <c:v>480</c:v>
                </c:pt>
                <c:pt idx="108">
                  <c:v>350</c:v>
                </c:pt>
                <c:pt idx="110">
                  <c:v>2400</c:v>
                </c:pt>
                <c:pt idx="111">
                  <c:v>430</c:v>
                </c:pt>
                <c:pt idx="112">
                  <c:v>920</c:v>
                </c:pt>
                <c:pt idx="113">
                  <c:v>310</c:v>
                </c:pt>
                <c:pt idx="114">
                  <c:v>140</c:v>
                </c:pt>
                <c:pt idx="115">
                  <c:v>78</c:v>
                </c:pt>
                <c:pt idx="116">
                  <c:v>56</c:v>
                </c:pt>
                <c:pt idx="117">
                  <c:v>70</c:v>
                </c:pt>
                <c:pt idx="118">
                  <c:v>440</c:v>
                </c:pt>
                <c:pt idx="119">
                  <c:v>330</c:v>
                </c:pt>
                <c:pt idx="120">
                  <c:v>8800</c:v>
                </c:pt>
                <c:pt idx="121">
                  <c:v>430</c:v>
                </c:pt>
                <c:pt idx="122">
                  <c:v>300</c:v>
                </c:pt>
                <c:pt idx="123">
                  <c:v>530</c:v>
                </c:pt>
                <c:pt idx="124">
                  <c:v>430</c:v>
                </c:pt>
                <c:pt idx="125">
                  <c:v>410</c:v>
                </c:pt>
                <c:pt idx="126">
                  <c:v>18</c:v>
                </c:pt>
                <c:pt idx="127">
                  <c:v>96</c:v>
                </c:pt>
                <c:pt idx="128">
                  <c:v>2100</c:v>
                </c:pt>
                <c:pt idx="129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5-41CC-8695-9BA99B8CB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49632"/>
        <c:axId val="122951168"/>
      </c:lineChart>
      <c:catAx>
        <c:axId val="1229496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22951168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22951168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Numberof Enterococci (cfu/100ml)</a:t>
                </a:r>
              </a:p>
            </c:rich>
          </c:tx>
          <c:layout>
            <c:manualLayout>
              <c:xMode val="edge"/>
              <c:yMode val="edge"/>
              <c:x val="2.8758169934640507E-2"/>
              <c:y val="0.154222740855454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949632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19390005661057075"/>
          <c:y val="0.92160512138198791"/>
          <c:w val="0.61307258161357314"/>
          <c:h val="6.161079241826073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Turbidity</a:t>
            </a:r>
          </a:p>
        </c:rich>
      </c:tx>
      <c:layout>
        <c:manualLayout>
          <c:xMode val="edge"/>
          <c:yMode val="edge"/>
          <c:x val="0.43024771838331161"/>
          <c:y val="4.29686439673837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46675358539844"/>
          <c:y val="0.15872895505024948"/>
          <c:w val="0.82790091264667842"/>
          <c:h val="0.53170740114394044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Data'!$AL$4:$AL$133</c:f>
              <c:numCache>
                <c:formatCode>General</c:formatCode>
                <c:ptCount val="130"/>
                <c:pt idx="1">
                  <c:v>3.93</c:v>
                </c:pt>
                <c:pt idx="3">
                  <c:v>5.12</c:v>
                </c:pt>
                <c:pt idx="5">
                  <c:v>7.13</c:v>
                </c:pt>
                <c:pt idx="7">
                  <c:v>9.64</c:v>
                </c:pt>
                <c:pt idx="11">
                  <c:v>5.75</c:v>
                </c:pt>
                <c:pt idx="17">
                  <c:v>4.5599999999999996</c:v>
                </c:pt>
                <c:pt idx="19">
                  <c:v>7.88</c:v>
                </c:pt>
                <c:pt idx="21">
                  <c:v>17.600000000000001</c:v>
                </c:pt>
                <c:pt idx="23">
                  <c:v>5.43</c:v>
                </c:pt>
                <c:pt idx="25">
                  <c:v>5.03</c:v>
                </c:pt>
                <c:pt idx="28">
                  <c:v>6.31</c:v>
                </c:pt>
                <c:pt idx="34">
                  <c:v>2.39</c:v>
                </c:pt>
                <c:pt idx="36">
                  <c:v>10.4</c:v>
                </c:pt>
                <c:pt idx="38">
                  <c:v>12</c:v>
                </c:pt>
                <c:pt idx="40">
                  <c:v>25</c:v>
                </c:pt>
                <c:pt idx="42">
                  <c:v>6.5</c:v>
                </c:pt>
                <c:pt idx="48">
                  <c:v>6.2</c:v>
                </c:pt>
                <c:pt idx="52">
                  <c:v>3</c:v>
                </c:pt>
                <c:pt idx="54">
                  <c:v>3.7</c:v>
                </c:pt>
                <c:pt idx="56">
                  <c:v>2.9</c:v>
                </c:pt>
                <c:pt idx="58">
                  <c:v>2.9</c:v>
                </c:pt>
                <c:pt idx="60">
                  <c:v>3</c:v>
                </c:pt>
                <c:pt idx="66">
                  <c:v>4.5</c:v>
                </c:pt>
                <c:pt idx="70">
                  <c:v>3.5</c:v>
                </c:pt>
                <c:pt idx="72">
                  <c:v>3.6</c:v>
                </c:pt>
                <c:pt idx="74">
                  <c:v>4.3</c:v>
                </c:pt>
                <c:pt idx="76">
                  <c:v>3.8</c:v>
                </c:pt>
                <c:pt idx="78">
                  <c:v>2.8</c:v>
                </c:pt>
                <c:pt idx="86">
                  <c:v>6</c:v>
                </c:pt>
                <c:pt idx="89">
                  <c:v>9</c:v>
                </c:pt>
                <c:pt idx="93">
                  <c:v>3.8</c:v>
                </c:pt>
                <c:pt idx="95">
                  <c:v>3.9</c:v>
                </c:pt>
                <c:pt idx="97">
                  <c:v>2.1</c:v>
                </c:pt>
                <c:pt idx="101">
                  <c:v>3.2</c:v>
                </c:pt>
                <c:pt idx="110">
                  <c:v>3</c:v>
                </c:pt>
                <c:pt idx="112">
                  <c:v>1.5</c:v>
                </c:pt>
                <c:pt idx="114">
                  <c:v>5.9</c:v>
                </c:pt>
                <c:pt idx="116">
                  <c:v>2.1</c:v>
                </c:pt>
                <c:pt idx="118">
                  <c:v>4.4000000000000004</c:v>
                </c:pt>
                <c:pt idx="124">
                  <c:v>9</c:v>
                </c:pt>
                <c:pt idx="12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8-4DAE-B3E2-3551AC383667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Data'!$AY$4:$AY$133</c:f>
              <c:numCache>
                <c:formatCode>General</c:formatCode>
                <c:ptCount val="130"/>
                <c:pt idx="1">
                  <c:v>2.06</c:v>
                </c:pt>
                <c:pt idx="3">
                  <c:v>5.9</c:v>
                </c:pt>
                <c:pt idx="5">
                  <c:v>6.27</c:v>
                </c:pt>
                <c:pt idx="7">
                  <c:v>19.600000000000001</c:v>
                </c:pt>
                <c:pt idx="11">
                  <c:v>6.87</c:v>
                </c:pt>
                <c:pt idx="16">
                  <c:v>0</c:v>
                </c:pt>
                <c:pt idx="17">
                  <c:v>3.68</c:v>
                </c:pt>
                <c:pt idx="19">
                  <c:v>14.8</c:v>
                </c:pt>
                <c:pt idx="21">
                  <c:v>18</c:v>
                </c:pt>
                <c:pt idx="23">
                  <c:v>4.25</c:v>
                </c:pt>
                <c:pt idx="25">
                  <c:v>4.8</c:v>
                </c:pt>
                <c:pt idx="28">
                  <c:v>3.85</c:v>
                </c:pt>
                <c:pt idx="34">
                  <c:v>2.5099999999999998</c:v>
                </c:pt>
                <c:pt idx="36">
                  <c:v>10.4</c:v>
                </c:pt>
                <c:pt idx="38">
                  <c:v>3</c:v>
                </c:pt>
                <c:pt idx="40">
                  <c:v>37</c:v>
                </c:pt>
                <c:pt idx="42">
                  <c:v>5.3</c:v>
                </c:pt>
                <c:pt idx="48">
                  <c:v>1.9</c:v>
                </c:pt>
                <c:pt idx="52">
                  <c:v>3</c:v>
                </c:pt>
                <c:pt idx="54">
                  <c:v>4.5999999999999996</c:v>
                </c:pt>
                <c:pt idx="56">
                  <c:v>3.9</c:v>
                </c:pt>
                <c:pt idx="58">
                  <c:v>3.2</c:v>
                </c:pt>
                <c:pt idx="60">
                  <c:v>2.6</c:v>
                </c:pt>
                <c:pt idx="66">
                  <c:v>4.0999999999999996</c:v>
                </c:pt>
                <c:pt idx="70">
                  <c:v>5.8</c:v>
                </c:pt>
                <c:pt idx="72">
                  <c:v>4.3</c:v>
                </c:pt>
                <c:pt idx="74">
                  <c:v>6</c:v>
                </c:pt>
                <c:pt idx="76">
                  <c:v>3.6</c:v>
                </c:pt>
                <c:pt idx="78">
                  <c:v>3.7</c:v>
                </c:pt>
                <c:pt idx="86">
                  <c:v>4.2</c:v>
                </c:pt>
                <c:pt idx="89">
                  <c:v>9.5</c:v>
                </c:pt>
                <c:pt idx="93">
                  <c:v>4.2</c:v>
                </c:pt>
                <c:pt idx="95">
                  <c:v>2</c:v>
                </c:pt>
                <c:pt idx="97">
                  <c:v>1.4</c:v>
                </c:pt>
                <c:pt idx="101">
                  <c:v>4.7</c:v>
                </c:pt>
                <c:pt idx="110">
                  <c:v>8.4</c:v>
                </c:pt>
                <c:pt idx="112">
                  <c:v>3.9</c:v>
                </c:pt>
                <c:pt idx="114">
                  <c:v>4.9000000000000004</c:v>
                </c:pt>
                <c:pt idx="116">
                  <c:v>1.6</c:v>
                </c:pt>
                <c:pt idx="118">
                  <c:v>4.5999999999999996</c:v>
                </c:pt>
                <c:pt idx="124">
                  <c:v>4.4000000000000004</c:v>
                </c:pt>
                <c:pt idx="129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8-4DAE-B3E2-3551AC38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05568"/>
        <c:axId val="124129664"/>
      </c:lineChart>
      <c:catAx>
        <c:axId val="1230055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2412966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24129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NTU</a:t>
                </a:r>
              </a:p>
            </c:rich>
          </c:tx>
          <c:layout>
            <c:manualLayout>
              <c:xMode val="edge"/>
              <c:yMode val="edge"/>
              <c:x val="2.868318122555415E-2"/>
              <c:y val="0.341232482738563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005568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816166883963487"/>
          <c:y val="0.90602453763047108"/>
          <c:w val="0.60451977401129942"/>
          <c:h val="5.8892467442937697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89" r="0.750000000000001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Conductivity</a:t>
            </a:r>
          </a:p>
        </c:rich>
      </c:tx>
      <c:layout>
        <c:manualLayout>
          <c:xMode val="edge"/>
          <c:yMode val="edge"/>
          <c:x val="0.42038536521517578"/>
          <c:y val="4.59503827566542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73518369258975"/>
          <c:y val="0.16181995173061303"/>
          <c:w val="0.84558276672108856"/>
          <c:h val="0.51174581962916721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Data'!$AM$4:$AM$133</c:f>
              <c:numCache>
                <c:formatCode>General</c:formatCode>
                <c:ptCount val="130"/>
                <c:pt idx="0">
                  <c:v>2920</c:v>
                </c:pt>
                <c:pt idx="1">
                  <c:v>20000</c:v>
                </c:pt>
                <c:pt idx="2">
                  <c:v>316</c:v>
                </c:pt>
                <c:pt idx="3">
                  <c:v>162</c:v>
                </c:pt>
                <c:pt idx="4">
                  <c:v>158</c:v>
                </c:pt>
                <c:pt idx="5">
                  <c:v>141.5</c:v>
                </c:pt>
                <c:pt idx="6">
                  <c:v>172.2</c:v>
                </c:pt>
                <c:pt idx="7">
                  <c:v>239</c:v>
                </c:pt>
                <c:pt idx="9">
                  <c:v>23.7</c:v>
                </c:pt>
                <c:pt idx="10">
                  <c:v>201</c:v>
                </c:pt>
                <c:pt idx="11">
                  <c:v>39.9</c:v>
                </c:pt>
                <c:pt idx="12">
                  <c:v>513</c:v>
                </c:pt>
                <c:pt idx="13">
                  <c:v>18.510000000000002</c:v>
                </c:pt>
                <c:pt idx="14">
                  <c:v>17.29</c:v>
                </c:pt>
                <c:pt idx="15">
                  <c:v>18.07</c:v>
                </c:pt>
                <c:pt idx="16">
                  <c:v>35.799999999999997</c:v>
                </c:pt>
                <c:pt idx="17">
                  <c:v>296</c:v>
                </c:pt>
                <c:pt idx="18">
                  <c:v>888</c:v>
                </c:pt>
                <c:pt idx="19">
                  <c:v>152.30000000000001</c:v>
                </c:pt>
                <c:pt idx="20">
                  <c:v>147.69999999999999</c:v>
                </c:pt>
                <c:pt idx="21">
                  <c:v>440</c:v>
                </c:pt>
                <c:pt idx="22">
                  <c:v>216</c:v>
                </c:pt>
                <c:pt idx="23">
                  <c:v>256</c:v>
                </c:pt>
                <c:pt idx="24">
                  <c:v>1796</c:v>
                </c:pt>
                <c:pt idx="25">
                  <c:v>2290</c:v>
                </c:pt>
                <c:pt idx="26">
                  <c:v>3.29</c:v>
                </c:pt>
                <c:pt idx="27">
                  <c:v>206</c:v>
                </c:pt>
                <c:pt idx="28">
                  <c:v>324</c:v>
                </c:pt>
                <c:pt idx="29">
                  <c:v>605</c:v>
                </c:pt>
                <c:pt idx="30">
                  <c:v>340</c:v>
                </c:pt>
                <c:pt idx="31">
                  <c:v>842</c:v>
                </c:pt>
                <c:pt idx="32">
                  <c:v>4.8600000000000003</c:v>
                </c:pt>
                <c:pt idx="33">
                  <c:v>1513</c:v>
                </c:pt>
                <c:pt idx="34">
                  <c:v>1427</c:v>
                </c:pt>
                <c:pt idx="35">
                  <c:v>2.72</c:v>
                </c:pt>
                <c:pt idx="36">
                  <c:v>155.69999999999999</c:v>
                </c:pt>
                <c:pt idx="37">
                  <c:v>52.8</c:v>
                </c:pt>
                <c:pt idx="38">
                  <c:v>217</c:v>
                </c:pt>
                <c:pt idx="39">
                  <c:v>144.19999999999999</c:v>
                </c:pt>
                <c:pt idx="40">
                  <c:v>163</c:v>
                </c:pt>
                <c:pt idx="41">
                  <c:v>180.5</c:v>
                </c:pt>
                <c:pt idx="42">
                  <c:v>2500</c:v>
                </c:pt>
                <c:pt idx="43">
                  <c:v>2330</c:v>
                </c:pt>
                <c:pt idx="44">
                  <c:v>0.67400000000000004</c:v>
                </c:pt>
                <c:pt idx="46">
                  <c:v>23.1</c:v>
                </c:pt>
                <c:pt idx="47">
                  <c:v>6.6</c:v>
                </c:pt>
                <c:pt idx="48">
                  <c:v>31.1</c:v>
                </c:pt>
                <c:pt idx="49">
                  <c:v>3.08</c:v>
                </c:pt>
                <c:pt idx="50">
                  <c:v>20.3</c:v>
                </c:pt>
                <c:pt idx="51">
                  <c:v>20.7</c:v>
                </c:pt>
                <c:pt idx="52">
                  <c:v>7.07</c:v>
                </c:pt>
                <c:pt idx="53">
                  <c:v>17.59</c:v>
                </c:pt>
                <c:pt idx="54">
                  <c:v>565</c:v>
                </c:pt>
                <c:pt idx="55">
                  <c:v>0.20599999999999999</c:v>
                </c:pt>
                <c:pt idx="56">
                  <c:v>202</c:v>
                </c:pt>
                <c:pt idx="57">
                  <c:v>187.3</c:v>
                </c:pt>
                <c:pt idx="58">
                  <c:v>1135</c:v>
                </c:pt>
                <c:pt idx="59">
                  <c:v>1974</c:v>
                </c:pt>
                <c:pt idx="60">
                  <c:v>5.09</c:v>
                </c:pt>
                <c:pt idx="61">
                  <c:v>75.400000000000006</c:v>
                </c:pt>
                <c:pt idx="62">
                  <c:v>3.26</c:v>
                </c:pt>
                <c:pt idx="63">
                  <c:v>40.5</c:v>
                </c:pt>
                <c:pt idx="64">
                  <c:v>2140</c:v>
                </c:pt>
                <c:pt idx="65">
                  <c:v>1031</c:v>
                </c:pt>
                <c:pt idx="66">
                  <c:v>9.4499999999999993</c:v>
                </c:pt>
                <c:pt idx="67">
                  <c:v>89.3</c:v>
                </c:pt>
                <c:pt idx="68">
                  <c:v>9.4499999999999993</c:v>
                </c:pt>
                <c:pt idx="69">
                  <c:v>4.2300000000000004</c:v>
                </c:pt>
                <c:pt idx="70">
                  <c:v>1725</c:v>
                </c:pt>
                <c:pt idx="71">
                  <c:v>8.94</c:v>
                </c:pt>
                <c:pt idx="72">
                  <c:v>1370</c:v>
                </c:pt>
                <c:pt idx="73">
                  <c:v>572</c:v>
                </c:pt>
                <c:pt idx="74">
                  <c:v>187.8</c:v>
                </c:pt>
                <c:pt idx="75">
                  <c:v>316</c:v>
                </c:pt>
                <c:pt idx="76">
                  <c:v>176.3</c:v>
                </c:pt>
                <c:pt idx="77">
                  <c:v>929</c:v>
                </c:pt>
                <c:pt idx="78">
                  <c:v>936</c:v>
                </c:pt>
                <c:pt idx="79">
                  <c:v>227</c:v>
                </c:pt>
                <c:pt idx="80">
                  <c:v>1370</c:v>
                </c:pt>
                <c:pt idx="83">
                  <c:v>1898</c:v>
                </c:pt>
                <c:pt idx="84">
                  <c:v>4.8499999999999996</c:v>
                </c:pt>
                <c:pt idx="85">
                  <c:v>6.28</c:v>
                </c:pt>
                <c:pt idx="86">
                  <c:v>18.489999999999998</c:v>
                </c:pt>
                <c:pt idx="87">
                  <c:v>2.27</c:v>
                </c:pt>
                <c:pt idx="88">
                  <c:v>8.76</c:v>
                </c:pt>
                <c:pt idx="89">
                  <c:v>3.31</c:v>
                </c:pt>
                <c:pt idx="90">
                  <c:v>2.23</c:v>
                </c:pt>
                <c:pt idx="92">
                  <c:v>1218</c:v>
                </c:pt>
                <c:pt idx="93">
                  <c:v>247</c:v>
                </c:pt>
                <c:pt idx="94">
                  <c:v>276</c:v>
                </c:pt>
                <c:pt idx="95">
                  <c:v>1728</c:v>
                </c:pt>
                <c:pt idx="96">
                  <c:v>603</c:v>
                </c:pt>
                <c:pt idx="97">
                  <c:v>16.05</c:v>
                </c:pt>
                <c:pt idx="98">
                  <c:v>21.2</c:v>
                </c:pt>
                <c:pt idx="99">
                  <c:v>7.11</c:v>
                </c:pt>
                <c:pt idx="100">
                  <c:v>35.9</c:v>
                </c:pt>
                <c:pt idx="101">
                  <c:v>255</c:v>
                </c:pt>
                <c:pt idx="102">
                  <c:v>252</c:v>
                </c:pt>
                <c:pt idx="103">
                  <c:v>3.04</c:v>
                </c:pt>
                <c:pt idx="104">
                  <c:v>37.5</c:v>
                </c:pt>
                <c:pt idx="105">
                  <c:v>1410</c:v>
                </c:pt>
                <c:pt idx="107">
                  <c:v>33.5</c:v>
                </c:pt>
                <c:pt idx="108">
                  <c:v>7.17</c:v>
                </c:pt>
                <c:pt idx="110">
                  <c:v>250</c:v>
                </c:pt>
                <c:pt idx="112">
                  <c:v>4.9800000000000004</c:v>
                </c:pt>
                <c:pt idx="113">
                  <c:v>3.54</c:v>
                </c:pt>
                <c:pt idx="114">
                  <c:v>223</c:v>
                </c:pt>
                <c:pt idx="115">
                  <c:v>1563</c:v>
                </c:pt>
                <c:pt idx="116">
                  <c:v>818</c:v>
                </c:pt>
                <c:pt idx="117">
                  <c:v>0.13869999999999999</c:v>
                </c:pt>
                <c:pt idx="118">
                  <c:v>197</c:v>
                </c:pt>
                <c:pt idx="119">
                  <c:v>5.75</c:v>
                </c:pt>
                <c:pt idx="120">
                  <c:v>2.19</c:v>
                </c:pt>
                <c:pt idx="122">
                  <c:v>4.21</c:v>
                </c:pt>
                <c:pt idx="123">
                  <c:v>21.6</c:v>
                </c:pt>
                <c:pt idx="124">
                  <c:v>24.6</c:v>
                </c:pt>
                <c:pt idx="125">
                  <c:v>7.11</c:v>
                </c:pt>
                <c:pt idx="126">
                  <c:v>13.69</c:v>
                </c:pt>
                <c:pt idx="127">
                  <c:v>30</c:v>
                </c:pt>
                <c:pt idx="128">
                  <c:v>39.6</c:v>
                </c:pt>
                <c:pt idx="129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1-4D6D-97BF-2F9F1DC8FBEB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Data'!$AZ$4:$AZ$133</c:f>
              <c:numCache>
                <c:formatCode>General</c:formatCode>
                <c:ptCount val="130"/>
                <c:pt idx="0">
                  <c:v>3760</c:v>
                </c:pt>
                <c:pt idx="1">
                  <c:v>39600</c:v>
                </c:pt>
                <c:pt idx="2">
                  <c:v>550</c:v>
                </c:pt>
                <c:pt idx="3">
                  <c:v>195</c:v>
                </c:pt>
                <c:pt idx="4">
                  <c:v>232</c:v>
                </c:pt>
                <c:pt idx="5">
                  <c:v>155.5</c:v>
                </c:pt>
                <c:pt idx="6">
                  <c:v>473</c:v>
                </c:pt>
                <c:pt idx="7">
                  <c:v>1018</c:v>
                </c:pt>
                <c:pt idx="9">
                  <c:v>97.4</c:v>
                </c:pt>
                <c:pt idx="10">
                  <c:v>528</c:v>
                </c:pt>
                <c:pt idx="11">
                  <c:v>150.4</c:v>
                </c:pt>
                <c:pt idx="12">
                  <c:v>346</c:v>
                </c:pt>
                <c:pt idx="13">
                  <c:v>129.80000000000001</c:v>
                </c:pt>
                <c:pt idx="14">
                  <c:v>22.3</c:v>
                </c:pt>
                <c:pt idx="15">
                  <c:v>75.400000000000006</c:v>
                </c:pt>
                <c:pt idx="16">
                  <c:v>124.4</c:v>
                </c:pt>
                <c:pt idx="17">
                  <c:v>1138</c:v>
                </c:pt>
                <c:pt idx="18">
                  <c:v>2520</c:v>
                </c:pt>
                <c:pt idx="19">
                  <c:v>460</c:v>
                </c:pt>
                <c:pt idx="20">
                  <c:v>574</c:v>
                </c:pt>
                <c:pt idx="21">
                  <c:v>1312</c:v>
                </c:pt>
                <c:pt idx="22">
                  <c:v>519</c:v>
                </c:pt>
                <c:pt idx="23">
                  <c:v>518</c:v>
                </c:pt>
                <c:pt idx="24">
                  <c:v>4420</c:v>
                </c:pt>
                <c:pt idx="25">
                  <c:v>4080</c:v>
                </c:pt>
                <c:pt idx="26">
                  <c:v>8.57</c:v>
                </c:pt>
                <c:pt idx="27">
                  <c:v>394</c:v>
                </c:pt>
                <c:pt idx="28">
                  <c:v>1425</c:v>
                </c:pt>
                <c:pt idx="29">
                  <c:v>2550</c:v>
                </c:pt>
                <c:pt idx="30">
                  <c:v>2020</c:v>
                </c:pt>
                <c:pt idx="31">
                  <c:v>1924</c:v>
                </c:pt>
                <c:pt idx="32">
                  <c:v>9.69</c:v>
                </c:pt>
                <c:pt idx="33">
                  <c:v>2.74</c:v>
                </c:pt>
                <c:pt idx="34">
                  <c:v>6120</c:v>
                </c:pt>
                <c:pt idx="35">
                  <c:v>2.95</c:v>
                </c:pt>
                <c:pt idx="36">
                  <c:v>437</c:v>
                </c:pt>
                <c:pt idx="37">
                  <c:v>801</c:v>
                </c:pt>
                <c:pt idx="38">
                  <c:v>561</c:v>
                </c:pt>
                <c:pt idx="39">
                  <c:v>165.4</c:v>
                </c:pt>
                <c:pt idx="40">
                  <c:v>870</c:v>
                </c:pt>
                <c:pt idx="41">
                  <c:v>477</c:v>
                </c:pt>
                <c:pt idx="42">
                  <c:v>6380</c:v>
                </c:pt>
                <c:pt idx="43">
                  <c:v>9520</c:v>
                </c:pt>
                <c:pt idx="44">
                  <c:v>1.07</c:v>
                </c:pt>
                <c:pt idx="46">
                  <c:v>33.4</c:v>
                </c:pt>
                <c:pt idx="47">
                  <c:v>15.19</c:v>
                </c:pt>
                <c:pt idx="48">
                  <c:v>31.8</c:v>
                </c:pt>
                <c:pt idx="49">
                  <c:v>8.85</c:v>
                </c:pt>
                <c:pt idx="50">
                  <c:v>38.1</c:v>
                </c:pt>
                <c:pt idx="51">
                  <c:v>40.799999999999997</c:v>
                </c:pt>
                <c:pt idx="52">
                  <c:v>22.6</c:v>
                </c:pt>
                <c:pt idx="53">
                  <c:v>22.8</c:v>
                </c:pt>
                <c:pt idx="54">
                  <c:v>1562</c:v>
                </c:pt>
                <c:pt idx="56">
                  <c:v>13.95</c:v>
                </c:pt>
                <c:pt idx="57">
                  <c:v>290</c:v>
                </c:pt>
                <c:pt idx="58">
                  <c:v>2940</c:v>
                </c:pt>
                <c:pt idx="59">
                  <c:v>5.16</c:v>
                </c:pt>
                <c:pt idx="60">
                  <c:v>5.87</c:v>
                </c:pt>
                <c:pt idx="61">
                  <c:v>75.099999999999994</c:v>
                </c:pt>
                <c:pt idx="62">
                  <c:v>4.6500000000000004</c:v>
                </c:pt>
                <c:pt idx="63">
                  <c:v>236</c:v>
                </c:pt>
                <c:pt idx="64">
                  <c:v>3520</c:v>
                </c:pt>
                <c:pt idx="65">
                  <c:v>2.91</c:v>
                </c:pt>
                <c:pt idx="66">
                  <c:v>27.3</c:v>
                </c:pt>
                <c:pt idx="67">
                  <c:v>82.7</c:v>
                </c:pt>
                <c:pt idx="68">
                  <c:v>27.3</c:v>
                </c:pt>
                <c:pt idx="69">
                  <c:v>4.2699999999999996</c:v>
                </c:pt>
                <c:pt idx="70">
                  <c:v>2.94</c:v>
                </c:pt>
                <c:pt idx="71">
                  <c:v>11.92</c:v>
                </c:pt>
                <c:pt idx="72">
                  <c:v>2.3199999999999998</c:v>
                </c:pt>
                <c:pt idx="73">
                  <c:v>2.65</c:v>
                </c:pt>
                <c:pt idx="74">
                  <c:v>978</c:v>
                </c:pt>
                <c:pt idx="75">
                  <c:v>557</c:v>
                </c:pt>
                <c:pt idx="76">
                  <c:v>341</c:v>
                </c:pt>
                <c:pt idx="77">
                  <c:v>1116</c:v>
                </c:pt>
                <c:pt idx="78">
                  <c:v>1252</c:v>
                </c:pt>
                <c:pt idx="79">
                  <c:v>276</c:v>
                </c:pt>
                <c:pt idx="80">
                  <c:v>10.18</c:v>
                </c:pt>
                <c:pt idx="83">
                  <c:v>16.899999999999999</c:v>
                </c:pt>
                <c:pt idx="84">
                  <c:v>0.02</c:v>
                </c:pt>
                <c:pt idx="85">
                  <c:v>28.6</c:v>
                </c:pt>
                <c:pt idx="86">
                  <c:v>17.239999999999998</c:v>
                </c:pt>
                <c:pt idx="87">
                  <c:v>3.66</c:v>
                </c:pt>
                <c:pt idx="88">
                  <c:v>12.86</c:v>
                </c:pt>
                <c:pt idx="89">
                  <c:v>9.59</c:v>
                </c:pt>
                <c:pt idx="90">
                  <c:v>1568000</c:v>
                </c:pt>
                <c:pt idx="92">
                  <c:v>409</c:v>
                </c:pt>
                <c:pt idx="93">
                  <c:v>601</c:v>
                </c:pt>
                <c:pt idx="94">
                  <c:v>959</c:v>
                </c:pt>
                <c:pt idx="95">
                  <c:v>25.5</c:v>
                </c:pt>
                <c:pt idx="96">
                  <c:v>27.1</c:v>
                </c:pt>
                <c:pt idx="97">
                  <c:v>39.9</c:v>
                </c:pt>
                <c:pt idx="98">
                  <c:v>53.7</c:v>
                </c:pt>
                <c:pt idx="99">
                  <c:v>47.1</c:v>
                </c:pt>
                <c:pt idx="100">
                  <c:v>41.6</c:v>
                </c:pt>
                <c:pt idx="101">
                  <c:v>9.83</c:v>
                </c:pt>
                <c:pt idx="102">
                  <c:v>10.62</c:v>
                </c:pt>
                <c:pt idx="103">
                  <c:v>24.7</c:v>
                </c:pt>
                <c:pt idx="104">
                  <c:v>51.9</c:v>
                </c:pt>
                <c:pt idx="105">
                  <c:v>29200</c:v>
                </c:pt>
                <c:pt idx="107">
                  <c:v>41.5</c:v>
                </c:pt>
                <c:pt idx="108">
                  <c:v>1367</c:v>
                </c:pt>
                <c:pt idx="110">
                  <c:v>243</c:v>
                </c:pt>
                <c:pt idx="112">
                  <c:v>27.7</c:v>
                </c:pt>
                <c:pt idx="113">
                  <c:v>26.4</c:v>
                </c:pt>
                <c:pt idx="114">
                  <c:v>4.53</c:v>
                </c:pt>
                <c:pt idx="115">
                  <c:v>5.89</c:v>
                </c:pt>
                <c:pt idx="116">
                  <c:v>21.7</c:v>
                </c:pt>
                <c:pt idx="117">
                  <c:v>0.14649999999999999</c:v>
                </c:pt>
                <c:pt idx="118">
                  <c:v>3.49</c:v>
                </c:pt>
                <c:pt idx="119">
                  <c:v>27</c:v>
                </c:pt>
                <c:pt idx="120">
                  <c:v>8.6</c:v>
                </c:pt>
                <c:pt idx="122">
                  <c:v>13.79</c:v>
                </c:pt>
                <c:pt idx="123">
                  <c:v>31.4</c:v>
                </c:pt>
                <c:pt idx="124">
                  <c:v>34.1</c:v>
                </c:pt>
                <c:pt idx="125">
                  <c:v>20.66</c:v>
                </c:pt>
                <c:pt idx="126">
                  <c:v>33</c:v>
                </c:pt>
                <c:pt idx="127">
                  <c:v>48.2</c:v>
                </c:pt>
                <c:pt idx="128">
                  <c:v>11.01</c:v>
                </c:pt>
                <c:pt idx="129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1-4D6D-97BF-2F9F1DC8F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55392"/>
        <c:axId val="124156928"/>
      </c:lineChart>
      <c:catAx>
        <c:axId val="12415539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24156928"/>
        <c:crossesAt val="1.0000000000000002E-2"/>
        <c:auto val="1"/>
        <c:lblAlgn val="ctr"/>
        <c:lblOffset val="100"/>
        <c:tickLblSkip val="7"/>
        <c:tickMarkSkip val="1"/>
        <c:noMultiLvlLbl val="0"/>
      </c:catAx>
      <c:valAx>
        <c:axId val="124156928"/>
        <c:scaling>
          <c:logBase val="10"/>
          <c:orientation val="minMax"/>
          <c:min val="1.0000000000000002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Conductivity (mS/cm)</a:t>
                </a:r>
              </a:p>
            </c:rich>
          </c:tx>
          <c:layout>
            <c:manualLayout>
              <c:xMode val="edge"/>
              <c:yMode val="edge"/>
              <c:x val="1.2685914260717423E-2"/>
              <c:y val="0.224646187697642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155392"/>
        <c:crossesAt val="1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1697315394630798"/>
          <c:y val="0.90570995743308313"/>
          <c:w val="0.60848712808536698"/>
          <c:h val="5.969759632277133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44" r="0.750000000000001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pH</a:t>
            </a:r>
          </a:p>
        </c:rich>
      </c:tx>
      <c:layout>
        <c:manualLayout>
          <c:xMode val="edge"/>
          <c:yMode val="edge"/>
          <c:x val="0.49737574141814989"/>
          <c:y val="4.88764983382198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73518369258979"/>
          <c:y val="0.17352441405687494"/>
          <c:w val="0.84558276672108856"/>
          <c:h val="0.50296747288447063"/>
        </c:manualLayout>
      </c:layout>
      <c:lineChart>
        <c:grouping val="standard"/>
        <c:varyColors val="0"/>
        <c:ser>
          <c:idx val="0"/>
          <c:order val="0"/>
          <c:tx>
            <c:strRef>
              <c:f>'Trending Data'!$AB$1:$AN$1</c:f>
              <c:strCache>
                <c:ptCount val="1"/>
                <c:pt idx="0">
                  <c:v>Wigmore Stream 50m Upstream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Data'!$AN$4:$AN$133</c:f>
              <c:numCache>
                <c:formatCode>General</c:formatCode>
                <c:ptCount val="130"/>
                <c:pt idx="0">
                  <c:v>7.29</c:v>
                </c:pt>
                <c:pt idx="1">
                  <c:v>7.07</c:v>
                </c:pt>
                <c:pt idx="2">
                  <c:v>6.44</c:v>
                </c:pt>
                <c:pt idx="3">
                  <c:v>6.42</c:v>
                </c:pt>
                <c:pt idx="4">
                  <c:v>6.62</c:v>
                </c:pt>
                <c:pt idx="5">
                  <c:v>6.54</c:v>
                </c:pt>
                <c:pt idx="6">
                  <c:v>6.68</c:v>
                </c:pt>
                <c:pt idx="7">
                  <c:v>6.53</c:v>
                </c:pt>
                <c:pt idx="8">
                  <c:v>6.8</c:v>
                </c:pt>
                <c:pt idx="9">
                  <c:v>6.42</c:v>
                </c:pt>
                <c:pt idx="10">
                  <c:v>7.73</c:v>
                </c:pt>
                <c:pt idx="11">
                  <c:v>6.85</c:v>
                </c:pt>
                <c:pt idx="12">
                  <c:v>6.92</c:v>
                </c:pt>
                <c:pt idx="13">
                  <c:v>6.02</c:v>
                </c:pt>
                <c:pt idx="14">
                  <c:v>6.6</c:v>
                </c:pt>
                <c:pt idx="16">
                  <c:v>7.15</c:v>
                </c:pt>
                <c:pt idx="17">
                  <c:v>6.85</c:v>
                </c:pt>
                <c:pt idx="18">
                  <c:v>6.72</c:v>
                </c:pt>
                <c:pt idx="19">
                  <c:v>6.56</c:v>
                </c:pt>
                <c:pt idx="20">
                  <c:v>6.85</c:v>
                </c:pt>
                <c:pt idx="21">
                  <c:v>6.86</c:v>
                </c:pt>
                <c:pt idx="22">
                  <c:v>7.03</c:v>
                </c:pt>
                <c:pt idx="23">
                  <c:v>6.97</c:v>
                </c:pt>
                <c:pt idx="24">
                  <c:v>7.15</c:v>
                </c:pt>
                <c:pt idx="25">
                  <c:v>7.25</c:v>
                </c:pt>
                <c:pt idx="26">
                  <c:v>7.25</c:v>
                </c:pt>
                <c:pt idx="27">
                  <c:v>7.6</c:v>
                </c:pt>
                <c:pt idx="28">
                  <c:v>7.57</c:v>
                </c:pt>
                <c:pt idx="29">
                  <c:v>7.25</c:v>
                </c:pt>
                <c:pt idx="30">
                  <c:v>7.3</c:v>
                </c:pt>
                <c:pt idx="31">
                  <c:v>7.31</c:v>
                </c:pt>
                <c:pt idx="32">
                  <c:v>7.05</c:v>
                </c:pt>
                <c:pt idx="33">
                  <c:v>7.23</c:v>
                </c:pt>
                <c:pt idx="34">
                  <c:v>6.94</c:v>
                </c:pt>
                <c:pt idx="35">
                  <c:v>6.79</c:v>
                </c:pt>
                <c:pt idx="36">
                  <c:v>6.72</c:v>
                </c:pt>
                <c:pt idx="37">
                  <c:v>6.52</c:v>
                </c:pt>
                <c:pt idx="38">
                  <c:v>7.12</c:v>
                </c:pt>
                <c:pt idx="39">
                  <c:v>7.43</c:v>
                </c:pt>
                <c:pt idx="40">
                  <c:v>6.95</c:v>
                </c:pt>
                <c:pt idx="41">
                  <c:v>6.38</c:v>
                </c:pt>
                <c:pt idx="42">
                  <c:v>7.01</c:v>
                </c:pt>
                <c:pt idx="43">
                  <c:v>6.82</c:v>
                </c:pt>
                <c:pt idx="44">
                  <c:v>6.45</c:v>
                </c:pt>
                <c:pt idx="46">
                  <c:v>6.95</c:v>
                </c:pt>
                <c:pt idx="47">
                  <c:v>6.54</c:v>
                </c:pt>
                <c:pt idx="48">
                  <c:v>7.04</c:v>
                </c:pt>
                <c:pt idx="49">
                  <c:v>6.95</c:v>
                </c:pt>
                <c:pt idx="50">
                  <c:v>6.93</c:v>
                </c:pt>
                <c:pt idx="51">
                  <c:v>8.57</c:v>
                </c:pt>
                <c:pt idx="52">
                  <c:v>7.01</c:v>
                </c:pt>
                <c:pt idx="53">
                  <c:v>6.86</c:v>
                </c:pt>
                <c:pt idx="54">
                  <c:v>6.96</c:v>
                </c:pt>
                <c:pt idx="55">
                  <c:v>7.02</c:v>
                </c:pt>
                <c:pt idx="56">
                  <c:v>6.96</c:v>
                </c:pt>
                <c:pt idx="57">
                  <c:v>6.9</c:v>
                </c:pt>
                <c:pt idx="58">
                  <c:v>6.95</c:v>
                </c:pt>
                <c:pt idx="59">
                  <c:v>6.87</c:v>
                </c:pt>
                <c:pt idx="60">
                  <c:v>7.4</c:v>
                </c:pt>
                <c:pt idx="61">
                  <c:v>7.8</c:v>
                </c:pt>
                <c:pt idx="62">
                  <c:v>6.72</c:v>
                </c:pt>
                <c:pt idx="63">
                  <c:v>6.47</c:v>
                </c:pt>
                <c:pt idx="64">
                  <c:v>6.85</c:v>
                </c:pt>
                <c:pt idx="65">
                  <c:v>6.62</c:v>
                </c:pt>
                <c:pt idx="66">
                  <c:v>6.81</c:v>
                </c:pt>
                <c:pt idx="67">
                  <c:v>6.47</c:v>
                </c:pt>
                <c:pt idx="68">
                  <c:v>6.81</c:v>
                </c:pt>
                <c:pt idx="69">
                  <c:v>6.82</c:v>
                </c:pt>
                <c:pt idx="70">
                  <c:v>6.93</c:v>
                </c:pt>
                <c:pt idx="71">
                  <c:v>6.8</c:v>
                </c:pt>
                <c:pt idx="72">
                  <c:v>6.18</c:v>
                </c:pt>
                <c:pt idx="73">
                  <c:v>6.08</c:v>
                </c:pt>
                <c:pt idx="74">
                  <c:v>6.3</c:v>
                </c:pt>
                <c:pt idx="75">
                  <c:v>7.2</c:v>
                </c:pt>
                <c:pt idx="76">
                  <c:v>7.44</c:v>
                </c:pt>
                <c:pt idx="77">
                  <c:v>7.24</c:v>
                </c:pt>
                <c:pt idx="78">
                  <c:v>7.97</c:v>
                </c:pt>
                <c:pt idx="79">
                  <c:v>8.17</c:v>
                </c:pt>
                <c:pt idx="80">
                  <c:v>7.73</c:v>
                </c:pt>
                <c:pt idx="83">
                  <c:v>7.32</c:v>
                </c:pt>
                <c:pt idx="84">
                  <c:v>6.95</c:v>
                </c:pt>
                <c:pt idx="85">
                  <c:v>6.56</c:v>
                </c:pt>
                <c:pt idx="86">
                  <c:v>6.83</c:v>
                </c:pt>
                <c:pt idx="87">
                  <c:v>6.67</c:v>
                </c:pt>
                <c:pt idx="88">
                  <c:v>7.34</c:v>
                </c:pt>
                <c:pt idx="89">
                  <c:v>6.9</c:v>
                </c:pt>
                <c:pt idx="90">
                  <c:v>7.02</c:v>
                </c:pt>
                <c:pt idx="92">
                  <c:v>7.46</c:v>
                </c:pt>
                <c:pt idx="93">
                  <c:v>7.47</c:v>
                </c:pt>
                <c:pt idx="94">
                  <c:v>7.4</c:v>
                </c:pt>
                <c:pt idx="95">
                  <c:v>6.87</c:v>
                </c:pt>
                <c:pt idx="96">
                  <c:v>7.27</c:v>
                </c:pt>
                <c:pt idx="97">
                  <c:v>7.23</c:v>
                </c:pt>
                <c:pt idx="98">
                  <c:v>7.32</c:v>
                </c:pt>
                <c:pt idx="99">
                  <c:v>7.34</c:v>
                </c:pt>
                <c:pt idx="100">
                  <c:v>7.47</c:v>
                </c:pt>
                <c:pt idx="101">
                  <c:v>7.13</c:v>
                </c:pt>
                <c:pt idx="102">
                  <c:v>6.87</c:v>
                </c:pt>
                <c:pt idx="103">
                  <c:v>6.78</c:v>
                </c:pt>
                <c:pt idx="104">
                  <c:v>6.83</c:v>
                </c:pt>
                <c:pt idx="105">
                  <c:v>7.29</c:v>
                </c:pt>
                <c:pt idx="107">
                  <c:v>6.72</c:v>
                </c:pt>
                <c:pt idx="108">
                  <c:v>7.07</c:v>
                </c:pt>
                <c:pt idx="110">
                  <c:v>6.97</c:v>
                </c:pt>
                <c:pt idx="111">
                  <c:v>6.91</c:v>
                </c:pt>
                <c:pt idx="112">
                  <c:v>7.04</c:v>
                </c:pt>
                <c:pt idx="113">
                  <c:v>7.13</c:v>
                </c:pt>
                <c:pt idx="114">
                  <c:v>6.96</c:v>
                </c:pt>
                <c:pt idx="115">
                  <c:v>7.07</c:v>
                </c:pt>
                <c:pt idx="116">
                  <c:v>7.17</c:v>
                </c:pt>
                <c:pt idx="117">
                  <c:v>7.26</c:v>
                </c:pt>
                <c:pt idx="118">
                  <c:v>7.17</c:v>
                </c:pt>
                <c:pt idx="119">
                  <c:v>7.17</c:v>
                </c:pt>
                <c:pt idx="120">
                  <c:v>6.93</c:v>
                </c:pt>
                <c:pt idx="122">
                  <c:v>7.25</c:v>
                </c:pt>
                <c:pt idx="123">
                  <c:v>6.99</c:v>
                </c:pt>
                <c:pt idx="124">
                  <c:v>6.93</c:v>
                </c:pt>
                <c:pt idx="125">
                  <c:v>7.14</c:v>
                </c:pt>
                <c:pt idx="126">
                  <c:v>7.13</c:v>
                </c:pt>
                <c:pt idx="127">
                  <c:v>6.75</c:v>
                </c:pt>
                <c:pt idx="128">
                  <c:v>7.14</c:v>
                </c:pt>
                <c:pt idx="129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A-4D7B-AC4E-1D6E4994DF87}"/>
            </c:ext>
          </c:extLst>
        </c:ser>
        <c:ser>
          <c:idx val="1"/>
          <c:order val="1"/>
          <c:tx>
            <c:strRef>
              <c:f>'Trending Data'!$AO$1:$BA$1</c:f>
              <c:strCache>
                <c:ptCount val="1"/>
                <c:pt idx="0">
                  <c:v>Wigmore Stream 50m Downstream</c:v>
                </c:pt>
              </c:strCache>
            </c:strRef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Data'!$BA$4:$BA$133</c:f>
              <c:numCache>
                <c:formatCode>General</c:formatCode>
                <c:ptCount val="130"/>
                <c:pt idx="0">
                  <c:v>7.49</c:v>
                </c:pt>
                <c:pt idx="1">
                  <c:v>7.25</c:v>
                </c:pt>
                <c:pt idx="2">
                  <c:v>6.44</c:v>
                </c:pt>
                <c:pt idx="3">
                  <c:v>6.32</c:v>
                </c:pt>
                <c:pt idx="4">
                  <c:v>6.74</c:v>
                </c:pt>
                <c:pt idx="5">
                  <c:v>6.52</c:v>
                </c:pt>
                <c:pt idx="6">
                  <c:v>6.54</c:v>
                </c:pt>
                <c:pt idx="7">
                  <c:v>6.49</c:v>
                </c:pt>
                <c:pt idx="8">
                  <c:v>6.89</c:v>
                </c:pt>
                <c:pt idx="9">
                  <c:v>6.52</c:v>
                </c:pt>
                <c:pt idx="10">
                  <c:v>7.27</c:v>
                </c:pt>
                <c:pt idx="11">
                  <c:v>6.83</c:v>
                </c:pt>
                <c:pt idx="12">
                  <c:v>6.73</c:v>
                </c:pt>
                <c:pt idx="13">
                  <c:v>6.48</c:v>
                </c:pt>
                <c:pt idx="14">
                  <c:v>6.58</c:v>
                </c:pt>
                <c:pt idx="15">
                  <c:v>6.92</c:v>
                </c:pt>
                <c:pt idx="16">
                  <c:v>6.93</c:v>
                </c:pt>
                <c:pt idx="17">
                  <c:v>6.83</c:v>
                </c:pt>
                <c:pt idx="18">
                  <c:v>6.7</c:v>
                </c:pt>
                <c:pt idx="19">
                  <c:v>6.58</c:v>
                </c:pt>
                <c:pt idx="20">
                  <c:v>6.82</c:v>
                </c:pt>
                <c:pt idx="21">
                  <c:v>6.92</c:v>
                </c:pt>
                <c:pt idx="22">
                  <c:v>6.94</c:v>
                </c:pt>
                <c:pt idx="23">
                  <c:v>6.84</c:v>
                </c:pt>
                <c:pt idx="24">
                  <c:v>7.74</c:v>
                </c:pt>
                <c:pt idx="25">
                  <c:v>7.17</c:v>
                </c:pt>
                <c:pt idx="26">
                  <c:v>7.24</c:v>
                </c:pt>
                <c:pt idx="27">
                  <c:v>7.24</c:v>
                </c:pt>
                <c:pt idx="28">
                  <c:v>7.21</c:v>
                </c:pt>
                <c:pt idx="29">
                  <c:v>6.93</c:v>
                </c:pt>
                <c:pt idx="30">
                  <c:v>7.06</c:v>
                </c:pt>
                <c:pt idx="31">
                  <c:v>7.51</c:v>
                </c:pt>
                <c:pt idx="32">
                  <c:v>6.91</c:v>
                </c:pt>
                <c:pt idx="33">
                  <c:v>7.34</c:v>
                </c:pt>
                <c:pt idx="34">
                  <c:v>6.7</c:v>
                </c:pt>
                <c:pt idx="35">
                  <c:v>6.72</c:v>
                </c:pt>
                <c:pt idx="36">
                  <c:v>6.45</c:v>
                </c:pt>
                <c:pt idx="37">
                  <c:v>7.41</c:v>
                </c:pt>
                <c:pt idx="38">
                  <c:v>6.78</c:v>
                </c:pt>
                <c:pt idx="39">
                  <c:v>6.7</c:v>
                </c:pt>
                <c:pt idx="40">
                  <c:v>6.75</c:v>
                </c:pt>
                <c:pt idx="41">
                  <c:v>6.27</c:v>
                </c:pt>
                <c:pt idx="42">
                  <c:v>6.73</c:v>
                </c:pt>
                <c:pt idx="43">
                  <c:v>6.6</c:v>
                </c:pt>
                <c:pt idx="44">
                  <c:v>6.54</c:v>
                </c:pt>
                <c:pt idx="46">
                  <c:v>7.37</c:v>
                </c:pt>
                <c:pt idx="47">
                  <c:v>6.93</c:v>
                </c:pt>
                <c:pt idx="48">
                  <c:v>7.29</c:v>
                </c:pt>
                <c:pt idx="49">
                  <c:v>7.25</c:v>
                </c:pt>
                <c:pt idx="50">
                  <c:v>7.23</c:v>
                </c:pt>
                <c:pt idx="51">
                  <c:v>8.3699999999999992</c:v>
                </c:pt>
                <c:pt idx="52">
                  <c:v>7.21</c:v>
                </c:pt>
                <c:pt idx="53">
                  <c:v>6.96</c:v>
                </c:pt>
                <c:pt idx="54">
                  <c:v>6.97</c:v>
                </c:pt>
                <c:pt idx="56">
                  <c:v>6.5</c:v>
                </c:pt>
                <c:pt idx="57">
                  <c:v>6.68</c:v>
                </c:pt>
                <c:pt idx="58">
                  <c:v>7.31</c:v>
                </c:pt>
                <c:pt idx="59">
                  <c:v>7.64</c:v>
                </c:pt>
                <c:pt idx="60">
                  <c:v>7.36</c:v>
                </c:pt>
                <c:pt idx="61">
                  <c:v>7.64</c:v>
                </c:pt>
                <c:pt idx="62">
                  <c:v>6.78</c:v>
                </c:pt>
                <c:pt idx="63">
                  <c:v>6.3</c:v>
                </c:pt>
                <c:pt idx="64">
                  <c:v>6.83</c:v>
                </c:pt>
                <c:pt idx="65">
                  <c:v>6.9</c:v>
                </c:pt>
                <c:pt idx="66">
                  <c:v>7.28</c:v>
                </c:pt>
                <c:pt idx="67">
                  <c:v>6.9</c:v>
                </c:pt>
                <c:pt idx="68">
                  <c:v>7.28</c:v>
                </c:pt>
                <c:pt idx="69">
                  <c:v>6.87</c:v>
                </c:pt>
                <c:pt idx="70">
                  <c:v>6.88</c:v>
                </c:pt>
                <c:pt idx="71">
                  <c:v>6.88</c:v>
                </c:pt>
                <c:pt idx="72">
                  <c:v>6.27</c:v>
                </c:pt>
                <c:pt idx="73">
                  <c:v>6.45</c:v>
                </c:pt>
                <c:pt idx="74">
                  <c:v>6.77</c:v>
                </c:pt>
                <c:pt idx="75">
                  <c:v>7.01</c:v>
                </c:pt>
                <c:pt idx="76">
                  <c:v>7.28</c:v>
                </c:pt>
                <c:pt idx="77">
                  <c:v>7.09</c:v>
                </c:pt>
                <c:pt idx="78">
                  <c:v>7.57</c:v>
                </c:pt>
                <c:pt idx="79">
                  <c:v>6.09</c:v>
                </c:pt>
                <c:pt idx="80">
                  <c:v>6.55</c:v>
                </c:pt>
                <c:pt idx="83">
                  <c:v>6.95</c:v>
                </c:pt>
                <c:pt idx="84">
                  <c:v>6.44</c:v>
                </c:pt>
                <c:pt idx="85">
                  <c:v>6.77</c:v>
                </c:pt>
                <c:pt idx="86">
                  <c:v>6.66</c:v>
                </c:pt>
                <c:pt idx="87">
                  <c:v>6.59</c:v>
                </c:pt>
                <c:pt idx="88">
                  <c:v>7</c:v>
                </c:pt>
                <c:pt idx="89">
                  <c:v>6.71</c:v>
                </c:pt>
                <c:pt idx="90">
                  <c:v>7.28</c:v>
                </c:pt>
                <c:pt idx="92">
                  <c:v>6.99</c:v>
                </c:pt>
                <c:pt idx="93">
                  <c:v>6.82</c:v>
                </c:pt>
                <c:pt idx="94">
                  <c:v>7.13</c:v>
                </c:pt>
                <c:pt idx="95">
                  <c:v>7.29</c:v>
                </c:pt>
                <c:pt idx="96">
                  <c:v>7.34</c:v>
                </c:pt>
                <c:pt idx="97">
                  <c:v>7.71</c:v>
                </c:pt>
                <c:pt idx="98">
                  <c:v>7.72</c:v>
                </c:pt>
                <c:pt idx="99">
                  <c:v>7.44</c:v>
                </c:pt>
                <c:pt idx="100">
                  <c:v>7.4</c:v>
                </c:pt>
                <c:pt idx="101">
                  <c:v>7.26</c:v>
                </c:pt>
                <c:pt idx="102">
                  <c:v>7.22</c:v>
                </c:pt>
                <c:pt idx="103">
                  <c:v>6.84</c:v>
                </c:pt>
                <c:pt idx="104">
                  <c:v>7.17</c:v>
                </c:pt>
                <c:pt idx="105">
                  <c:v>7.06</c:v>
                </c:pt>
                <c:pt idx="107">
                  <c:v>6.91</c:v>
                </c:pt>
                <c:pt idx="108">
                  <c:v>7.01</c:v>
                </c:pt>
                <c:pt idx="110">
                  <c:v>6.91</c:v>
                </c:pt>
                <c:pt idx="111">
                  <c:v>7.34</c:v>
                </c:pt>
                <c:pt idx="112">
                  <c:v>7.22</c:v>
                </c:pt>
                <c:pt idx="113">
                  <c:v>7.21</c:v>
                </c:pt>
                <c:pt idx="114">
                  <c:v>6.69</c:v>
                </c:pt>
                <c:pt idx="115">
                  <c:v>6.85</c:v>
                </c:pt>
                <c:pt idx="116">
                  <c:v>7.47</c:v>
                </c:pt>
                <c:pt idx="117">
                  <c:v>7.09</c:v>
                </c:pt>
                <c:pt idx="118">
                  <c:v>7.05</c:v>
                </c:pt>
                <c:pt idx="119">
                  <c:v>7.03</c:v>
                </c:pt>
                <c:pt idx="120">
                  <c:v>6.89</c:v>
                </c:pt>
                <c:pt idx="122">
                  <c:v>7.02</c:v>
                </c:pt>
                <c:pt idx="123">
                  <c:v>6.9</c:v>
                </c:pt>
                <c:pt idx="124">
                  <c:v>6.91</c:v>
                </c:pt>
                <c:pt idx="125">
                  <c:v>6.88</c:v>
                </c:pt>
                <c:pt idx="126">
                  <c:v>7.42</c:v>
                </c:pt>
                <c:pt idx="127">
                  <c:v>7.43</c:v>
                </c:pt>
                <c:pt idx="128">
                  <c:v>6.77</c:v>
                </c:pt>
                <c:pt idx="129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A-4D7B-AC4E-1D6E4994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279936"/>
        <c:axId val="154281472"/>
      </c:lineChart>
      <c:catAx>
        <c:axId val="15427993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54281472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54281472"/>
        <c:scaling>
          <c:orientation val="minMax"/>
          <c:min val="5.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pH</a:t>
                </a:r>
              </a:p>
            </c:rich>
          </c:tx>
          <c:layout>
            <c:manualLayout>
              <c:xMode val="edge"/>
              <c:yMode val="edge"/>
              <c:x val="9.1863517060367453E-3"/>
              <c:y val="0.347543042123391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4279936"/>
        <c:crosses val="autoZero"/>
        <c:crossBetween val="between"/>
        <c:majorUnit val="0.5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012251224502449"/>
          <c:y val="0.91448830417777849"/>
          <c:w val="0.59973822169866553"/>
          <c:h val="6.847594306746769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0"/>
    <c:dispBlanksAs val="span"/>
    <c:showDLblsOverMax val="0"/>
  </c:chart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Daily Plant Flows - Effluent</a:t>
            </a:r>
          </a:p>
        </c:rich>
      </c:tx>
      <c:layout>
        <c:manualLayout>
          <c:xMode val="edge"/>
          <c:yMode val="edge"/>
          <c:x val="0.36404063003021597"/>
          <c:y val="3.7547111788138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85471259879723E-2"/>
          <c:y val="0.12622720897615708"/>
          <c:w val="0.9098266248800011"/>
          <c:h val="0.67461430575035053"/>
        </c:manualLayout>
      </c:layout>
      <c:barChart>
        <c:barDir val="col"/>
        <c:grouping val="clustered"/>
        <c:varyColors val="0"/>
        <c:ser>
          <c:idx val="1"/>
          <c:order val="0"/>
          <c:tx>
            <c:v>Effluent</c:v>
          </c:tx>
          <c:spPr>
            <a:solidFill>
              <a:schemeClr val="accent1"/>
            </a:solidFill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cat>
            <c:strRef>
              <c:f>Hahei!$A$9:$A$373</c:f>
              <c:strCache>
                <c:ptCount val="365"/>
                <c:pt idx="0">
                  <c:v>1/04/2016</c:v>
                </c:pt>
                <c:pt idx="1">
                  <c:v>2/04/2016</c:v>
                </c:pt>
                <c:pt idx="2">
                  <c:v>3/04/2016</c:v>
                </c:pt>
                <c:pt idx="3">
                  <c:v>4/04/2016</c:v>
                </c:pt>
                <c:pt idx="4">
                  <c:v>5/04/2016</c:v>
                </c:pt>
                <c:pt idx="5">
                  <c:v>6/04/2016</c:v>
                </c:pt>
                <c:pt idx="6">
                  <c:v>7/04/2016</c:v>
                </c:pt>
                <c:pt idx="7">
                  <c:v>8/04/2016</c:v>
                </c:pt>
                <c:pt idx="8">
                  <c:v>9/04/2016</c:v>
                </c:pt>
                <c:pt idx="9">
                  <c:v>10/04/2016</c:v>
                </c:pt>
                <c:pt idx="10">
                  <c:v>11/04/2016</c:v>
                </c:pt>
                <c:pt idx="11">
                  <c:v>12/04/2016</c:v>
                </c:pt>
                <c:pt idx="12">
                  <c:v>13/04/2016</c:v>
                </c:pt>
                <c:pt idx="13">
                  <c:v>14/04/2016</c:v>
                </c:pt>
                <c:pt idx="14">
                  <c:v>15/04/2016</c:v>
                </c:pt>
                <c:pt idx="15">
                  <c:v>16/04/2016</c:v>
                </c:pt>
                <c:pt idx="16">
                  <c:v>17/04/2016</c:v>
                </c:pt>
                <c:pt idx="17">
                  <c:v>18/04/2016</c:v>
                </c:pt>
                <c:pt idx="18">
                  <c:v>19/04/2016</c:v>
                </c:pt>
                <c:pt idx="19">
                  <c:v>20/04/2016</c:v>
                </c:pt>
                <c:pt idx="20">
                  <c:v>21/04/2016</c:v>
                </c:pt>
                <c:pt idx="21">
                  <c:v>22/04/2016</c:v>
                </c:pt>
                <c:pt idx="22">
                  <c:v>23/04/2016</c:v>
                </c:pt>
                <c:pt idx="23">
                  <c:v>24/04/2016</c:v>
                </c:pt>
                <c:pt idx="24">
                  <c:v>25/04/2016</c:v>
                </c:pt>
                <c:pt idx="25">
                  <c:v>26/04/2016</c:v>
                </c:pt>
                <c:pt idx="26">
                  <c:v>27/04/2016</c:v>
                </c:pt>
                <c:pt idx="27">
                  <c:v>28/04/2016</c:v>
                </c:pt>
                <c:pt idx="28">
                  <c:v>29/04/2016</c:v>
                </c:pt>
                <c:pt idx="29">
                  <c:v>30/04/2016</c:v>
                </c:pt>
                <c:pt idx="30">
                  <c:v>1/05/2016</c:v>
                </c:pt>
                <c:pt idx="31">
                  <c:v>2/05/2016</c:v>
                </c:pt>
                <c:pt idx="32">
                  <c:v>3/05/2016</c:v>
                </c:pt>
                <c:pt idx="33">
                  <c:v>4/05/2016</c:v>
                </c:pt>
                <c:pt idx="34">
                  <c:v>5/05/2016</c:v>
                </c:pt>
                <c:pt idx="35">
                  <c:v>6/05/2016</c:v>
                </c:pt>
                <c:pt idx="36">
                  <c:v>7/05/2016</c:v>
                </c:pt>
                <c:pt idx="37">
                  <c:v>8/05/2016</c:v>
                </c:pt>
                <c:pt idx="38">
                  <c:v>9/05/2016</c:v>
                </c:pt>
                <c:pt idx="39">
                  <c:v>10/05/2016</c:v>
                </c:pt>
                <c:pt idx="40">
                  <c:v>11/05/2016</c:v>
                </c:pt>
                <c:pt idx="41">
                  <c:v>12/05/2016</c:v>
                </c:pt>
                <c:pt idx="42">
                  <c:v>13/05/2016</c:v>
                </c:pt>
                <c:pt idx="43">
                  <c:v>14/05/2016</c:v>
                </c:pt>
                <c:pt idx="44">
                  <c:v>15/05/2016</c:v>
                </c:pt>
                <c:pt idx="45">
                  <c:v>16/05/2016</c:v>
                </c:pt>
                <c:pt idx="46">
                  <c:v>17/05/2016</c:v>
                </c:pt>
                <c:pt idx="47">
                  <c:v>18/05/2016</c:v>
                </c:pt>
                <c:pt idx="48">
                  <c:v>19/05/2016</c:v>
                </c:pt>
                <c:pt idx="49">
                  <c:v>20/05/2016</c:v>
                </c:pt>
                <c:pt idx="50">
                  <c:v>21/05/2016</c:v>
                </c:pt>
                <c:pt idx="51">
                  <c:v>22/05/2016</c:v>
                </c:pt>
                <c:pt idx="52">
                  <c:v>23/05/2016</c:v>
                </c:pt>
                <c:pt idx="53">
                  <c:v>24/05/2016</c:v>
                </c:pt>
                <c:pt idx="54">
                  <c:v>25/05/2016</c:v>
                </c:pt>
                <c:pt idx="55">
                  <c:v>26/05/2016</c:v>
                </c:pt>
                <c:pt idx="56">
                  <c:v>27/05/2016</c:v>
                </c:pt>
                <c:pt idx="57">
                  <c:v>28/05/2016</c:v>
                </c:pt>
                <c:pt idx="58">
                  <c:v>29/05/2016</c:v>
                </c:pt>
                <c:pt idx="59">
                  <c:v>30/05/2016</c:v>
                </c:pt>
                <c:pt idx="60">
                  <c:v>31/05/2016</c:v>
                </c:pt>
                <c:pt idx="61">
                  <c:v>1/06/2016</c:v>
                </c:pt>
                <c:pt idx="62">
                  <c:v>2/06/2016</c:v>
                </c:pt>
                <c:pt idx="63">
                  <c:v>3/06/2016</c:v>
                </c:pt>
                <c:pt idx="64">
                  <c:v>4/06/2016</c:v>
                </c:pt>
                <c:pt idx="65">
                  <c:v>5/06/2016</c:v>
                </c:pt>
                <c:pt idx="66">
                  <c:v>6/06/2016</c:v>
                </c:pt>
                <c:pt idx="67">
                  <c:v>7/06/2016</c:v>
                </c:pt>
                <c:pt idx="68">
                  <c:v>8/06/2016</c:v>
                </c:pt>
                <c:pt idx="69">
                  <c:v>9/06/2016</c:v>
                </c:pt>
                <c:pt idx="70">
                  <c:v>10/06/2016</c:v>
                </c:pt>
                <c:pt idx="71">
                  <c:v>11/06/2016</c:v>
                </c:pt>
                <c:pt idx="72">
                  <c:v>12/06/2016</c:v>
                </c:pt>
                <c:pt idx="73">
                  <c:v>13/06/2016</c:v>
                </c:pt>
                <c:pt idx="74">
                  <c:v>14/06/2016</c:v>
                </c:pt>
                <c:pt idx="75">
                  <c:v>15/06/2016</c:v>
                </c:pt>
                <c:pt idx="76">
                  <c:v>16/06/2016</c:v>
                </c:pt>
                <c:pt idx="77">
                  <c:v>17/06/2016</c:v>
                </c:pt>
                <c:pt idx="78">
                  <c:v>18/06/2016</c:v>
                </c:pt>
                <c:pt idx="79">
                  <c:v>19/06/2016</c:v>
                </c:pt>
                <c:pt idx="80">
                  <c:v>20/06/2016</c:v>
                </c:pt>
                <c:pt idx="81">
                  <c:v>21/06/2016</c:v>
                </c:pt>
                <c:pt idx="82">
                  <c:v>22/06/2016</c:v>
                </c:pt>
                <c:pt idx="83">
                  <c:v>23/06/2016</c:v>
                </c:pt>
                <c:pt idx="84">
                  <c:v>24/06/2016</c:v>
                </c:pt>
                <c:pt idx="85">
                  <c:v>25/06/2016</c:v>
                </c:pt>
                <c:pt idx="86">
                  <c:v>26/06/2016</c:v>
                </c:pt>
                <c:pt idx="87">
                  <c:v>27/06/2016</c:v>
                </c:pt>
                <c:pt idx="88">
                  <c:v>28/06/2016</c:v>
                </c:pt>
                <c:pt idx="89">
                  <c:v>29/06/2016</c:v>
                </c:pt>
                <c:pt idx="90">
                  <c:v>30/06/2016</c:v>
                </c:pt>
                <c:pt idx="91">
                  <c:v>1/07/2016</c:v>
                </c:pt>
                <c:pt idx="92">
                  <c:v>2/07/2016</c:v>
                </c:pt>
                <c:pt idx="93">
                  <c:v>3/07/2016</c:v>
                </c:pt>
                <c:pt idx="94">
                  <c:v>4/07/2016</c:v>
                </c:pt>
                <c:pt idx="95">
                  <c:v>5/07/2016</c:v>
                </c:pt>
                <c:pt idx="96">
                  <c:v>6/07/2016</c:v>
                </c:pt>
                <c:pt idx="97">
                  <c:v>7/07/2016</c:v>
                </c:pt>
                <c:pt idx="98">
                  <c:v>8/07/2016</c:v>
                </c:pt>
                <c:pt idx="99">
                  <c:v>9/07/2016</c:v>
                </c:pt>
                <c:pt idx="100">
                  <c:v>10/07/2016</c:v>
                </c:pt>
                <c:pt idx="101">
                  <c:v>11/07/2016</c:v>
                </c:pt>
                <c:pt idx="102">
                  <c:v>12/07/2016</c:v>
                </c:pt>
                <c:pt idx="103">
                  <c:v>13/07/2016</c:v>
                </c:pt>
                <c:pt idx="104">
                  <c:v>14/07/2016</c:v>
                </c:pt>
                <c:pt idx="105">
                  <c:v>15/07/2016</c:v>
                </c:pt>
                <c:pt idx="106">
                  <c:v>16/07/2016</c:v>
                </c:pt>
                <c:pt idx="107">
                  <c:v>17/07/2016</c:v>
                </c:pt>
                <c:pt idx="108">
                  <c:v>18/07/2016</c:v>
                </c:pt>
                <c:pt idx="109">
                  <c:v>19/07/2016</c:v>
                </c:pt>
                <c:pt idx="110">
                  <c:v>20/07/2016</c:v>
                </c:pt>
                <c:pt idx="111">
                  <c:v>21/07/2016</c:v>
                </c:pt>
                <c:pt idx="112">
                  <c:v>22/07/2016</c:v>
                </c:pt>
                <c:pt idx="113">
                  <c:v>23/07/2016</c:v>
                </c:pt>
                <c:pt idx="114">
                  <c:v>24/07/2016</c:v>
                </c:pt>
                <c:pt idx="115">
                  <c:v>25/07/2016</c:v>
                </c:pt>
                <c:pt idx="116">
                  <c:v>26/07/2016</c:v>
                </c:pt>
                <c:pt idx="117">
                  <c:v>27/07/2016</c:v>
                </c:pt>
                <c:pt idx="118">
                  <c:v>28/07/2016</c:v>
                </c:pt>
                <c:pt idx="119">
                  <c:v>29/07/2016</c:v>
                </c:pt>
                <c:pt idx="120">
                  <c:v>30/07/2016</c:v>
                </c:pt>
                <c:pt idx="121">
                  <c:v>31/07/2016</c:v>
                </c:pt>
                <c:pt idx="122">
                  <c:v>1/08/2016</c:v>
                </c:pt>
                <c:pt idx="123">
                  <c:v>2/08/2016</c:v>
                </c:pt>
                <c:pt idx="124">
                  <c:v>3/08/2016</c:v>
                </c:pt>
                <c:pt idx="125">
                  <c:v>4/08/2016</c:v>
                </c:pt>
                <c:pt idx="126">
                  <c:v>5/08/2016</c:v>
                </c:pt>
                <c:pt idx="127">
                  <c:v>6/08/2016</c:v>
                </c:pt>
                <c:pt idx="128">
                  <c:v>7/08/2016</c:v>
                </c:pt>
                <c:pt idx="129">
                  <c:v>8/08/2016</c:v>
                </c:pt>
                <c:pt idx="130">
                  <c:v>9/08/2016</c:v>
                </c:pt>
                <c:pt idx="131">
                  <c:v>10/08/2016</c:v>
                </c:pt>
                <c:pt idx="132">
                  <c:v>11/08/2016</c:v>
                </c:pt>
                <c:pt idx="133">
                  <c:v>12/08/2016</c:v>
                </c:pt>
                <c:pt idx="134">
                  <c:v>13/08/2016</c:v>
                </c:pt>
                <c:pt idx="135">
                  <c:v>14/08/2016</c:v>
                </c:pt>
                <c:pt idx="136">
                  <c:v>15/08/2016</c:v>
                </c:pt>
                <c:pt idx="137">
                  <c:v>16/08/2016</c:v>
                </c:pt>
                <c:pt idx="138">
                  <c:v>17/08/2016</c:v>
                </c:pt>
                <c:pt idx="139">
                  <c:v>18/08/2016</c:v>
                </c:pt>
                <c:pt idx="140">
                  <c:v>19/08/2016</c:v>
                </c:pt>
                <c:pt idx="141">
                  <c:v>20/08/2016</c:v>
                </c:pt>
                <c:pt idx="142">
                  <c:v>21/08/2016</c:v>
                </c:pt>
                <c:pt idx="143">
                  <c:v>22/08/2016</c:v>
                </c:pt>
                <c:pt idx="144">
                  <c:v>23/08/2016</c:v>
                </c:pt>
                <c:pt idx="145">
                  <c:v>24/08/2016</c:v>
                </c:pt>
                <c:pt idx="146">
                  <c:v>25/08/2016</c:v>
                </c:pt>
                <c:pt idx="147">
                  <c:v>26/08/2016</c:v>
                </c:pt>
                <c:pt idx="148">
                  <c:v>27/08/2016</c:v>
                </c:pt>
                <c:pt idx="149">
                  <c:v>28/08/2016</c:v>
                </c:pt>
                <c:pt idx="150">
                  <c:v>29/08/2016</c:v>
                </c:pt>
                <c:pt idx="151">
                  <c:v>30/08/2016</c:v>
                </c:pt>
                <c:pt idx="152">
                  <c:v>31/08/2016</c:v>
                </c:pt>
                <c:pt idx="153">
                  <c:v>1/09/2016</c:v>
                </c:pt>
                <c:pt idx="154">
                  <c:v>2/09/2016</c:v>
                </c:pt>
                <c:pt idx="155">
                  <c:v>3/09/2016</c:v>
                </c:pt>
                <c:pt idx="156">
                  <c:v>4/09/2016</c:v>
                </c:pt>
                <c:pt idx="157">
                  <c:v>5/09/2016</c:v>
                </c:pt>
                <c:pt idx="158">
                  <c:v>6/09/2016</c:v>
                </c:pt>
                <c:pt idx="159">
                  <c:v>7/09/2016</c:v>
                </c:pt>
                <c:pt idx="160">
                  <c:v>8/09/2016</c:v>
                </c:pt>
                <c:pt idx="161">
                  <c:v>9/09/2016</c:v>
                </c:pt>
                <c:pt idx="162">
                  <c:v>10/09/2016</c:v>
                </c:pt>
                <c:pt idx="163">
                  <c:v>11/09/2016</c:v>
                </c:pt>
                <c:pt idx="164">
                  <c:v>12/09/2016</c:v>
                </c:pt>
                <c:pt idx="165">
                  <c:v>13/09/2016</c:v>
                </c:pt>
                <c:pt idx="166">
                  <c:v>14/09/2016</c:v>
                </c:pt>
                <c:pt idx="167">
                  <c:v>15/09/2016</c:v>
                </c:pt>
                <c:pt idx="168">
                  <c:v>16/09/2016</c:v>
                </c:pt>
                <c:pt idx="169">
                  <c:v>17/09/2016</c:v>
                </c:pt>
                <c:pt idx="170">
                  <c:v>18/09/2016</c:v>
                </c:pt>
                <c:pt idx="171">
                  <c:v>19/09/2016</c:v>
                </c:pt>
                <c:pt idx="172">
                  <c:v>20/09/2016</c:v>
                </c:pt>
                <c:pt idx="173">
                  <c:v>21/09/2016</c:v>
                </c:pt>
                <c:pt idx="174">
                  <c:v>22/09/2016</c:v>
                </c:pt>
                <c:pt idx="175">
                  <c:v>23/09/2016</c:v>
                </c:pt>
                <c:pt idx="176">
                  <c:v>24/09/2016</c:v>
                </c:pt>
                <c:pt idx="177">
                  <c:v>25/09/2016</c:v>
                </c:pt>
                <c:pt idx="178">
                  <c:v>26/09/2016</c:v>
                </c:pt>
                <c:pt idx="179">
                  <c:v>27/09/2016</c:v>
                </c:pt>
                <c:pt idx="180">
                  <c:v>28/09/2016</c:v>
                </c:pt>
                <c:pt idx="181">
                  <c:v>29/09/2016</c:v>
                </c:pt>
                <c:pt idx="182">
                  <c:v>30/09/2016</c:v>
                </c:pt>
                <c:pt idx="183">
                  <c:v>1/10/2016</c:v>
                </c:pt>
                <c:pt idx="184">
                  <c:v>2/10/2016</c:v>
                </c:pt>
                <c:pt idx="185">
                  <c:v>3/10/2016</c:v>
                </c:pt>
                <c:pt idx="186">
                  <c:v>4/10/2016</c:v>
                </c:pt>
                <c:pt idx="187">
                  <c:v>5/10/2016</c:v>
                </c:pt>
                <c:pt idx="188">
                  <c:v>6/10/2016</c:v>
                </c:pt>
                <c:pt idx="189">
                  <c:v>7/10/2016</c:v>
                </c:pt>
                <c:pt idx="190">
                  <c:v>8/10/2016</c:v>
                </c:pt>
                <c:pt idx="191">
                  <c:v>9/10/2016</c:v>
                </c:pt>
                <c:pt idx="192">
                  <c:v>10/10/2016</c:v>
                </c:pt>
                <c:pt idx="193">
                  <c:v>11/10/2016</c:v>
                </c:pt>
                <c:pt idx="194">
                  <c:v>12/10/2016</c:v>
                </c:pt>
                <c:pt idx="195">
                  <c:v>13/10/2016</c:v>
                </c:pt>
                <c:pt idx="196">
                  <c:v>14/10/2016</c:v>
                </c:pt>
                <c:pt idx="197">
                  <c:v>15/10/2016</c:v>
                </c:pt>
                <c:pt idx="198">
                  <c:v>16/10/2016</c:v>
                </c:pt>
                <c:pt idx="199">
                  <c:v>17/10/2016</c:v>
                </c:pt>
                <c:pt idx="200">
                  <c:v>18/10/2016</c:v>
                </c:pt>
                <c:pt idx="201">
                  <c:v>19/10/2016</c:v>
                </c:pt>
                <c:pt idx="202">
                  <c:v>20/10/2016</c:v>
                </c:pt>
                <c:pt idx="203">
                  <c:v>21/10/2016</c:v>
                </c:pt>
                <c:pt idx="204">
                  <c:v>22/10/2016</c:v>
                </c:pt>
                <c:pt idx="205">
                  <c:v>23/10/2016</c:v>
                </c:pt>
                <c:pt idx="206">
                  <c:v>24/10/2016</c:v>
                </c:pt>
                <c:pt idx="207">
                  <c:v>25/10/2016</c:v>
                </c:pt>
                <c:pt idx="208">
                  <c:v>26/10/2016</c:v>
                </c:pt>
                <c:pt idx="209">
                  <c:v>27/10/2016</c:v>
                </c:pt>
                <c:pt idx="210">
                  <c:v>28/10/2016</c:v>
                </c:pt>
                <c:pt idx="211">
                  <c:v>29/10/2016</c:v>
                </c:pt>
                <c:pt idx="212">
                  <c:v>30/10/2016</c:v>
                </c:pt>
                <c:pt idx="213">
                  <c:v>31/10/2016</c:v>
                </c:pt>
                <c:pt idx="214">
                  <c:v>1/11/2016</c:v>
                </c:pt>
                <c:pt idx="215">
                  <c:v>2/11/2016</c:v>
                </c:pt>
                <c:pt idx="216">
                  <c:v>3/11/2016</c:v>
                </c:pt>
                <c:pt idx="217">
                  <c:v>4/11/2016</c:v>
                </c:pt>
                <c:pt idx="218">
                  <c:v>5/11/2016</c:v>
                </c:pt>
                <c:pt idx="219">
                  <c:v>6/11/2016</c:v>
                </c:pt>
                <c:pt idx="220">
                  <c:v>7/11/2016</c:v>
                </c:pt>
                <c:pt idx="221">
                  <c:v>8/11/2016</c:v>
                </c:pt>
                <c:pt idx="222">
                  <c:v>9/11/2016</c:v>
                </c:pt>
                <c:pt idx="223">
                  <c:v>10/11/2016</c:v>
                </c:pt>
                <c:pt idx="224">
                  <c:v>11/11/2016</c:v>
                </c:pt>
                <c:pt idx="225">
                  <c:v>12/11/2016</c:v>
                </c:pt>
                <c:pt idx="226">
                  <c:v>13/11/2016</c:v>
                </c:pt>
                <c:pt idx="227">
                  <c:v>14/11/2016</c:v>
                </c:pt>
                <c:pt idx="228">
                  <c:v>15/11/2016</c:v>
                </c:pt>
                <c:pt idx="229">
                  <c:v>16/11/2016</c:v>
                </c:pt>
                <c:pt idx="230">
                  <c:v>17/11/2016</c:v>
                </c:pt>
                <c:pt idx="231">
                  <c:v>18/11/2016</c:v>
                </c:pt>
                <c:pt idx="232">
                  <c:v>19/11/2016</c:v>
                </c:pt>
                <c:pt idx="233">
                  <c:v>20/11/2016</c:v>
                </c:pt>
                <c:pt idx="234">
                  <c:v>21/11/2016</c:v>
                </c:pt>
                <c:pt idx="235">
                  <c:v>22/11/2016</c:v>
                </c:pt>
                <c:pt idx="236">
                  <c:v>23/11/2016</c:v>
                </c:pt>
                <c:pt idx="237">
                  <c:v>24/11/2016</c:v>
                </c:pt>
                <c:pt idx="238">
                  <c:v>25/11/2016</c:v>
                </c:pt>
                <c:pt idx="239">
                  <c:v>26/11/2016</c:v>
                </c:pt>
                <c:pt idx="240">
                  <c:v>27/11/2016</c:v>
                </c:pt>
                <c:pt idx="241">
                  <c:v>28/11/2016</c:v>
                </c:pt>
                <c:pt idx="242">
                  <c:v>29/11/2016</c:v>
                </c:pt>
                <c:pt idx="243">
                  <c:v>30/11/2016</c:v>
                </c:pt>
                <c:pt idx="244">
                  <c:v>1/12/2016</c:v>
                </c:pt>
                <c:pt idx="245">
                  <c:v>2/12/2016</c:v>
                </c:pt>
                <c:pt idx="246">
                  <c:v>3/12/2016</c:v>
                </c:pt>
                <c:pt idx="247">
                  <c:v>4/12/2016</c:v>
                </c:pt>
                <c:pt idx="248">
                  <c:v>5/12/2016</c:v>
                </c:pt>
                <c:pt idx="249">
                  <c:v>6/12/2016</c:v>
                </c:pt>
                <c:pt idx="250">
                  <c:v>7/12/2016</c:v>
                </c:pt>
                <c:pt idx="251">
                  <c:v>8/12/2016</c:v>
                </c:pt>
                <c:pt idx="252">
                  <c:v>9/12/2016</c:v>
                </c:pt>
                <c:pt idx="253">
                  <c:v>10/12/2016</c:v>
                </c:pt>
                <c:pt idx="254">
                  <c:v>11/12/2016</c:v>
                </c:pt>
                <c:pt idx="255">
                  <c:v>12/12/2016</c:v>
                </c:pt>
                <c:pt idx="256">
                  <c:v>13/12/2016</c:v>
                </c:pt>
                <c:pt idx="257">
                  <c:v>14/12/2016</c:v>
                </c:pt>
                <c:pt idx="258">
                  <c:v>15/12/2016</c:v>
                </c:pt>
                <c:pt idx="259">
                  <c:v>16/12/2016</c:v>
                </c:pt>
                <c:pt idx="260">
                  <c:v>17/12/2016</c:v>
                </c:pt>
                <c:pt idx="261">
                  <c:v>18/12/2016</c:v>
                </c:pt>
                <c:pt idx="262">
                  <c:v>19/12/2016</c:v>
                </c:pt>
                <c:pt idx="263">
                  <c:v>20/12/2016</c:v>
                </c:pt>
                <c:pt idx="264">
                  <c:v>21/12/2016</c:v>
                </c:pt>
                <c:pt idx="265">
                  <c:v>22/12/2016</c:v>
                </c:pt>
                <c:pt idx="266">
                  <c:v>23/12/2016</c:v>
                </c:pt>
                <c:pt idx="267">
                  <c:v>24/12/2016</c:v>
                </c:pt>
                <c:pt idx="268">
                  <c:v>25/12/2016</c:v>
                </c:pt>
                <c:pt idx="269">
                  <c:v>26/12/2016</c:v>
                </c:pt>
                <c:pt idx="270">
                  <c:v>27/12/2016</c:v>
                </c:pt>
                <c:pt idx="271">
                  <c:v>28/12/2016</c:v>
                </c:pt>
                <c:pt idx="272">
                  <c:v>29/12/2016</c:v>
                </c:pt>
                <c:pt idx="273">
                  <c:v>30/12/2016</c:v>
                </c:pt>
                <c:pt idx="274">
                  <c:v>31/12/2016</c:v>
                </c:pt>
                <c:pt idx="275">
                  <c:v>1/01/2017</c:v>
                </c:pt>
                <c:pt idx="276">
                  <c:v>2/01/2017</c:v>
                </c:pt>
                <c:pt idx="277">
                  <c:v>3/01/2017</c:v>
                </c:pt>
                <c:pt idx="278">
                  <c:v>4/01/2017</c:v>
                </c:pt>
                <c:pt idx="279">
                  <c:v>5/01/2017</c:v>
                </c:pt>
                <c:pt idx="280">
                  <c:v>6/01/2017</c:v>
                </c:pt>
                <c:pt idx="281">
                  <c:v>7/01/2017</c:v>
                </c:pt>
                <c:pt idx="282">
                  <c:v>8/01/2017</c:v>
                </c:pt>
                <c:pt idx="283">
                  <c:v>9/01/2017</c:v>
                </c:pt>
                <c:pt idx="284">
                  <c:v>10/01/2017</c:v>
                </c:pt>
                <c:pt idx="285">
                  <c:v>11/01/2017</c:v>
                </c:pt>
                <c:pt idx="286">
                  <c:v>12/01/2017</c:v>
                </c:pt>
                <c:pt idx="287">
                  <c:v>13/01/2017</c:v>
                </c:pt>
                <c:pt idx="288">
                  <c:v>14/01/2017</c:v>
                </c:pt>
                <c:pt idx="289">
                  <c:v>15/01/2017</c:v>
                </c:pt>
                <c:pt idx="290">
                  <c:v>16/01/2017</c:v>
                </c:pt>
                <c:pt idx="291">
                  <c:v>17/01/2017</c:v>
                </c:pt>
                <c:pt idx="292">
                  <c:v>18/01/2017</c:v>
                </c:pt>
                <c:pt idx="293">
                  <c:v>19/01/2017</c:v>
                </c:pt>
                <c:pt idx="294">
                  <c:v>20/01/2017</c:v>
                </c:pt>
                <c:pt idx="295">
                  <c:v>21/01/2017</c:v>
                </c:pt>
                <c:pt idx="296">
                  <c:v>22/01/2017</c:v>
                </c:pt>
                <c:pt idx="297">
                  <c:v>23/01/2017</c:v>
                </c:pt>
                <c:pt idx="298">
                  <c:v>24/01/2017</c:v>
                </c:pt>
                <c:pt idx="299">
                  <c:v>25/01/2017</c:v>
                </c:pt>
                <c:pt idx="300">
                  <c:v>26/01/2017</c:v>
                </c:pt>
                <c:pt idx="301">
                  <c:v>27/01/2017</c:v>
                </c:pt>
                <c:pt idx="302">
                  <c:v>28/01/2017</c:v>
                </c:pt>
                <c:pt idx="303">
                  <c:v>29/01/2017</c:v>
                </c:pt>
                <c:pt idx="304">
                  <c:v>30/01/2017</c:v>
                </c:pt>
                <c:pt idx="305">
                  <c:v>31/01/2017</c:v>
                </c:pt>
                <c:pt idx="306">
                  <c:v>01/02/2017</c:v>
                </c:pt>
                <c:pt idx="307">
                  <c:v>02/02/2017</c:v>
                </c:pt>
                <c:pt idx="308">
                  <c:v>03/02/2017</c:v>
                </c:pt>
                <c:pt idx="309">
                  <c:v>04/02/2017</c:v>
                </c:pt>
                <c:pt idx="310">
                  <c:v>05/02/2017</c:v>
                </c:pt>
                <c:pt idx="311">
                  <c:v>06/02/2017</c:v>
                </c:pt>
                <c:pt idx="312">
                  <c:v>07/02/2017</c:v>
                </c:pt>
                <c:pt idx="313">
                  <c:v>08/02/2017</c:v>
                </c:pt>
                <c:pt idx="314">
                  <c:v>09/02/2017</c:v>
                </c:pt>
                <c:pt idx="315">
                  <c:v>10/02/2017</c:v>
                </c:pt>
                <c:pt idx="316">
                  <c:v>11/02/2017</c:v>
                </c:pt>
                <c:pt idx="317">
                  <c:v>12/02/2017</c:v>
                </c:pt>
                <c:pt idx="318">
                  <c:v>13/02/2017</c:v>
                </c:pt>
                <c:pt idx="319">
                  <c:v>14/02/2017</c:v>
                </c:pt>
                <c:pt idx="320">
                  <c:v>15/02/2017</c:v>
                </c:pt>
                <c:pt idx="321">
                  <c:v>16/02/2017</c:v>
                </c:pt>
                <c:pt idx="322">
                  <c:v>17/02/2017</c:v>
                </c:pt>
                <c:pt idx="323">
                  <c:v>18/02/2017</c:v>
                </c:pt>
                <c:pt idx="324">
                  <c:v>19/02/2017</c:v>
                </c:pt>
                <c:pt idx="325">
                  <c:v>20/02/2017</c:v>
                </c:pt>
                <c:pt idx="326">
                  <c:v>21/02/2017</c:v>
                </c:pt>
                <c:pt idx="327">
                  <c:v>22/02/2017</c:v>
                </c:pt>
                <c:pt idx="328">
                  <c:v>23/02/2017</c:v>
                </c:pt>
                <c:pt idx="329">
                  <c:v>24/02/2017</c:v>
                </c:pt>
                <c:pt idx="330">
                  <c:v>25/02/2017</c:v>
                </c:pt>
                <c:pt idx="331">
                  <c:v>26/02/2017</c:v>
                </c:pt>
                <c:pt idx="332">
                  <c:v>27/02/2017</c:v>
                </c:pt>
                <c:pt idx="333">
                  <c:v>28/02/2017</c:v>
                </c:pt>
                <c:pt idx="334">
                  <c:v>1/03/2017</c:v>
                </c:pt>
                <c:pt idx="335">
                  <c:v>2/03/2017</c:v>
                </c:pt>
                <c:pt idx="336">
                  <c:v>3/03/2017</c:v>
                </c:pt>
                <c:pt idx="337">
                  <c:v>4/03/2017</c:v>
                </c:pt>
                <c:pt idx="338">
                  <c:v>5/03/2017</c:v>
                </c:pt>
                <c:pt idx="339">
                  <c:v>6/03/2017</c:v>
                </c:pt>
                <c:pt idx="340">
                  <c:v>7/03/2017</c:v>
                </c:pt>
                <c:pt idx="341">
                  <c:v>8/03/2017</c:v>
                </c:pt>
                <c:pt idx="342">
                  <c:v>9/03/2017</c:v>
                </c:pt>
                <c:pt idx="343">
                  <c:v>10/03/2017</c:v>
                </c:pt>
                <c:pt idx="344">
                  <c:v>11/03/2017</c:v>
                </c:pt>
                <c:pt idx="345">
                  <c:v>12/03/2017</c:v>
                </c:pt>
                <c:pt idx="346">
                  <c:v>13/03/2017</c:v>
                </c:pt>
                <c:pt idx="347">
                  <c:v>14/03/2017</c:v>
                </c:pt>
                <c:pt idx="348">
                  <c:v>15/03/2017</c:v>
                </c:pt>
                <c:pt idx="349">
                  <c:v>16/03/2017</c:v>
                </c:pt>
                <c:pt idx="350">
                  <c:v>17/03/2017</c:v>
                </c:pt>
                <c:pt idx="351">
                  <c:v>18/03/2017</c:v>
                </c:pt>
                <c:pt idx="352">
                  <c:v>19/03/2017</c:v>
                </c:pt>
                <c:pt idx="353">
                  <c:v>20/03/2017</c:v>
                </c:pt>
                <c:pt idx="354">
                  <c:v>21/03/2017</c:v>
                </c:pt>
                <c:pt idx="355">
                  <c:v>22/03/2017</c:v>
                </c:pt>
                <c:pt idx="356">
                  <c:v>23/03/2017</c:v>
                </c:pt>
                <c:pt idx="357">
                  <c:v>24/03/2017</c:v>
                </c:pt>
                <c:pt idx="358">
                  <c:v>25/03/2017</c:v>
                </c:pt>
                <c:pt idx="359">
                  <c:v>26/03/2017</c:v>
                </c:pt>
                <c:pt idx="360">
                  <c:v>27/03/2017</c:v>
                </c:pt>
                <c:pt idx="361">
                  <c:v>28/03/2017</c:v>
                </c:pt>
                <c:pt idx="362">
                  <c:v>29/03/2017</c:v>
                </c:pt>
                <c:pt idx="363">
                  <c:v>30/03/2017</c:v>
                </c:pt>
                <c:pt idx="364">
                  <c:v>31/03/2017</c:v>
                </c:pt>
              </c:strCache>
            </c:strRef>
          </c:cat>
          <c:val>
            <c:numRef>
              <c:f>Hahei!$E$9:$E$373</c:f>
              <c:numCache>
                <c:formatCode>General</c:formatCode>
                <c:ptCount val="365"/>
                <c:pt idx="0">
                  <c:v>373</c:v>
                </c:pt>
                <c:pt idx="3">
                  <c:v>114</c:v>
                </c:pt>
                <c:pt idx="4">
                  <c:v>0</c:v>
                </c:pt>
                <c:pt idx="5">
                  <c:v>0</c:v>
                </c:pt>
                <c:pt idx="6">
                  <c:v>226</c:v>
                </c:pt>
                <c:pt idx="7">
                  <c:v>0</c:v>
                </c:pt>
                <c:pt idx="10">
                  <c:v>265</c:v>
                </c:pt>
                <c:pt idx="11">
                  <c:v>110</c:v>
                </c:pt>
                <c:pt idx="12">
                  <c:v>0</c:v>
                </c:pt>
                <c:pt idx="13">
                  <c:v>0</c:v>
                </c:pt>
                <c:pt idx="14">
                  <c:v>72</c:v>
                </c:pt>
                <c:pt idx="15">
                  <c:v>0</c:v>
                </c:pt>
                <c:pt idx="17">
                  <c:v>382</c:v>
                </c:pt>
                <c:pt idx="18">
                  <c:v>330</c:v>
                </c:pt>
                <c:pt idx="19">
                  <c:v>330</c:v>
                </c:pt>
                <c:pt idx="20">
                  <c:v>331</c:v>
                </c:pt>
                <c:pt idx="21">
                  <c:v>354</c:v>
                </c:pt>
                <c:pt idx="24">
                  <c:v>457</c:v>
                </c:pt>
                <c:pt idx="25">
                  <c:v>105</c:v>
                </c:pt>
                <c:pt idx="26">
                  <c:v>49</c:v>
                </c:pt>
                <c:pt idx="27">
                  <c:v>46</c:v>
                </c:pt>
                <c:pt idx="28">
                  <c:v>118</c:v>
                </c:pt>
                <c:pt idx="31">
                  <c:v>133</c:v>
                </c:pt>
                <c:pt idx="32">
                  <c:v>0</c:v>
                </c:pt>
                <c:pt idx="33">
                  <c:v>117</c:v>
                </c:pt>
                <c:pt idx="34">
                  <c:v>0</c:v>
                </c:pt>
                <c:pt idx="35">
                  <c:v>74</c:v>
                </c:pt>
                <c:pt idx="38">
                  <c:v>192</c:v>
                </c:pt>
                <c:pt idx="39">
                  <c:v>4</c:v>
                </c:pt>
                <c:pt idx="40">
                  <c:v>0</c:v>
                </c:pt>
                <c:pt idx="41">
                  <c:v>179</c:v>
                </c:pt>
                <c:pt idx="42">
                  <c:v>0</c:v>
                </c:pt>
                <c:pt idx="45">
                  <c:v>204</c:v>
                </c:pt>
                <c:pt idx="46">
                  <c:v>56</c:v>
                </c:pt>
                <c:pt idx="47">
                  <c:v>0</c:v>
                </c:pt>
                <c:pt idx="48">
                  <c:v>98</c:v>
                </c:pt>
                <c:pt idx="49">
                  <c:v>0</c:v>
                </c:pt>
                <c:pt idx="50">
                  <c:v>10</c:v>
                </c:pt>
                <c:pt idx="51">
                  <c:v>64</c:v>
                </c:pt>
                <c:pt idx="52">
                  <c:v>90</c:v>
                </c:pt>
                <c:pt idx="53">
                  <c:v>0</c:v>
                </c:pt>
                <c:pt idx="54">
                  <c:v>154</c:v>
                </c:pt>
                <c:pt idx="55">
                  <c:v>0</c:v>
                </c:pt>
                <c:pt idx="56">
                  <c:v>57</c:v>
                </c:pt>
                <c:pt idx="57">
                  <c:v>45</c:v>
                </c:pt>
                <c:pt idx="58">
                  <c:v>0</c:v>
                </c:pt>
                <c:pt idx="59">
                  <c:v>43</c:v>
                </c:pt>
                <c:pt idx="60">
                  <c:v>0</c:v>
                </c:pt>
                <c:pt idx="61">
                  <c:v>361</c:v>
                </c:pt>
                <c:pt idx="62">
                  <c:v>105</c:v>
                </c:pt>
                <c:pt idx="63">
                  <c:v>46</c:v>
                </c:pt>
                <c:pt idx="64">
                  <c:v>81</c:v>
                </c:pt>
                <c:pt idx="65">
                  <c:v>141</c:v>
                </c:pt>
                <c:pt idx="66">
                  <c:v>99</c:v>
                </c:pt>
                <c:pt idx="67">
                  <c:v>84</c:v>
                </c:pt>
                <c:pt idx="68">
                  <c:v>62</c:v>
                </c:pt>
                <c:pt idx="69">
                  <c:v>90</c:v>
                </c:pt>
                <c:pt idx="70">
                  <c:v>33</c:v>
                </c:pt>
                <c:pt idx="71">
                  <c:v>84</c:v>
                </c:pt>
                <c:pt idx="72">
                  <c:v>0</c:v>
                </c:pt>
                <c:pt idx="73">
                  <c:v>37</c:v>
                </c:pt>
                <c:pt idx="74">
                  <c:v>63</c:v>
                </c:pt>
                <c:pt idx="75">
                  <c:v>51</c:v>
                </c:pt>
                <c:pt idx="76">
                  <c:v>0</c:v>
                </c:pt>
                <c:pt idx="77">
                  <c:v>81</c:v>
                </c:pt>
                <c:pt idx="78">
                  <c:v>42</c:v>
                </c:pt>
                <c:pt idx="79">
                  <c:v>45</c:v>
                </c:pt>
                <c:pt idx="80">
                  <c:v>154</c:v>
                </c:pt>
                <c:pt idx="81">
                  <c:v>105</c:v>
                </c:pt>
                <c:pt idx="82">
                  <c:v>0</c:v>
                </c:pt>
                <c:pt idx="83">
                  <c:v>196</c:v>
                </c:pt>
                <c:pt idx="84">
                  <c:v>104</c:v>
                </c:pt>
                <c:pt idx="85">
                  <c:v>191</c:v>
                </c:pt>
                <c:pt idx="86">
                  <c:v>284</c:v>
                </c:pt>
                <c:pt idx="87">
                  <c:v>54</c:v>
                </c:pt>
                <c:pt idx="88">
                  <c:v>129</c:v>
                </c:pt>
                <c:pt idx="89">
                  <c:v>229</c:v>
                </c:pt>
                <c:pt idx="90">
                  <c:v>75</c:v>
                </c:pt>
                <c:pt idx="91">
                  <c:v>153</c:v>
                </c:pt>
                <c:pt idx="92">
                  <c:v>126</c:v>
                </c:pt>
                <c:pt idx="93">
                  <c:v>66</c:v>
                </c:pt>
                <c:pt idx="94">
                  <c:v>36</c:v>
                </c:pt>
                <c:pt idx="95">
                  <c:v>132</c:v>
                </c:pt>
                <c:pt idx="96">
                  <c:v>0</c:v>
                </c:pt>
                <c:pt idx="97">
                  <c:v>141</c:v>
                </c:pt>
                <c:pt idx="98">
                  <c:v>201</c:v>
                </c:pt>
                <c:pt idx="99">
                  <c:v>301</c:v>
                </c:pt>
                <c:pt idx="100">
                  <c:v>0</c:v>
                </c:pt>
                <c:pt idx="101">
                  <c:v>0</c:v>
                </c:pt>
                <c:pt idx="102">
                  <c:v>202</c:v>
                </c:pt>
                <c:pt idx="103">
                  <c:v>82</c:v>
                </c:pt>
                <c:pt idx="104">
                  <c:v>228</c:v>
                </c:pt>
                <c:pt idx="105">
                  <c:v>117</c:v>
                </c:pt>
                <c:pt idx="106">
                  <c:v>74</c:v>
                </c:pt>
                <c:pt idx="107">
                  <c:v>83</c:v>
                </c:pt>
                <c:pt idx="108">
                  <c:v>39</c:v>
                </c:pt>
                <c:pt idx="109">
                  <c:v>0</c:v>
                </c:pt>
                <c:pt idx="110">
                  <c:v>168</c:v>
                </c:pt>
                <c:pt idx="111">
                  <c:v>3</c:v>
                </c:pt>
                <c:pt idx="112">
                  <c:v>30</c:v>
                </c:pt>
                <c:pt idx="113">
                  <c:v>0</c:v>
                </c:pt>
                <c:pt idx="114">
                  <c:v>0</c:v>
                </c:pt>
                <c:pt idx="115">
                  <c:v>92</c:v>
                </c:pt>
                <c:pt idx="116">
                  <c:v>207</c:v>
                </c:pt>
                <c:pt idx="117">
                  <c:v>186</c:v>
                </c:pt>
                <c:pt idx="118">
                  <c:v>111</c:v>
                </c:pt>
                <c:pt idx="119">
                  <c:v>72</c:v>
                </c:pt>
                <c:pt idx="120">
                  <c:v>0</c:v>
                </c:pt>
                <c:pt idx="121">
                  <c:v>0</c:v>
                </c:pt>
                <c:pt idx="122">
                  <c:v>194</c:v>
                </c:pt>
                <c:pt idx="123">
                  <c:v>85</c:v>
                </c:pt>
                <c:pt idx="124">
                  <c:v>78</c:v>
                </c:pt>
                <c:pt idx="125">
                  <c:v>96</c:v>
                </c:pt>
                <c:pt idx="126">
                  <c:v>111</c:v>
                </c:pt>
                <c:pt idx="127">
                  <c:v>0</c:v>
                </c:pt>
                <c:pt idx="128">
                  <c:v>0</c:v>
                </c:pt>
                <c:pt idx="129">
                  <c:v>177</c:v>
                </c:pt>
                <c:pt idx="130">
                  <c:v>71</c:v>
                </c:pt>
                <c:pt idx="131">
                  <c:v>198</c:v>
                </c:pt>
                <c:pt idx="132">
                  <c:v>346</c:v>
                </c:pt>
                <c:pt idx="133">
                  <c:v>200</c:v>
                </c:pt>
                <c:pt idx="134">
                  <c:v>0</c:v>
                </c:pt>
                <c:pt idx="135">
                  <c:v>0</c:v>
                </c:pt>
                <c:pt idx="136">
                  <c:v>111</c:v>
                </c:pt>
                <c:pt idx="137">
                  <c:v>37</c:v>
                </c:pt>
                <c:pt idx="138">
                  <c:v>180</c:v>
                </c:pt>
                <c:pt idx="139">
                  <c:v>95</c:v>
                </c:pt>
                <c:pt idx="140">
                  <c:v>169</c:v>
                </c:pt>
                <c:pt idx="141">
                  <c:v>94</c:v>
                </c:pt>
                <c:pt idx="142">
                  <c:v>0</c:v>
                </c:pt>
                <c:pt idx="143">
                  <c:v>0</c:v>
                </c:pt>
                <c:pt idx="144">
                  <c:v>159</c:v>
                </c:pt>
                <c:pt idx="145">
                  <c:v>201</c:v>
                </c:pt>
                <c:pt idx="146">
                  <c:v>216</c:v>
                </c:pt>
                <c:pt idx="147">
                  <c:v>288</c:v>
                </c:pt>
                <c:pt idx="148">
                  <c:v>0</c:v>
                </c:pt>
                <c:pt idx="149">
                  <c:v>0</c:v>
                </c:pt>
                <c:pt idx="150">
                  <c:v>176</c:v>
                </c:pt>
                <c:pt idx="151">
                  <c:v>180</c:v>
                </c:pt>
                <c:pt idx="152">
                  <c:v>21</c:v>
                </c:pt>
                <c:pt idx="153">
                  <c:v>96</c:v>
                </c:pt>
                <c:pt idx="154">
                  <c:v>60</c:v>
                </c:pt>
                <c:pt idx="155">
                  <c:v>60</c:v>
                </c:pt>
                <c:pt idx="156">
                  <c:v>75</c:v>
                </c:pt>
                <c:pt idx="157">
                  <c:v>42</c:v>
                </c:pt>
                <c:pt idx="158">
                  <c:v>31</c:v>
                </c:pt>
                <c:pt idx="159">
                  <c:v>3</c:v>
                </c:pt>
                <c:pt idx="160">
                  <c:v>69</c:v>
                </c:pt>
                <c:pt idx="161">
                  <c:v>52</c:v>
                </c:pt>
                <c:pt idx="162">
                  <c:v>54</c:v>
                </c:pt>
                <c:pt idx="163">
                  <c:v>63</c:v>
                </c:pt>
                <c:pt idx="164">
                  <c:v>60</c:v>
                </c:pt>
                <c:pt idx="165">
                  <c:v>57</c:v>
                </c:pt>
                <c:pt idx="166">
                  <c:v>0</c:v>
                </c:pt>
                <c:pt idx="167">
                  <c:v>69</c:v>
                </c:pt>
                <c:pt idx="168">
                  <c:v>60</c:v>
                </c:pt>
                <c:pt idx="169">
                  <c:v>99</c:v>
                </c:pt>
                <c:pt idx="170">
                  <c:v>105</c:v>
                </c:pt>
                <c:pt idx="171">
                  <c:v>57</c:v>
                </c:pt>
                <c:pt idx="172">
                  <c:v>33</c:v>
                </c:pt>
                <c:pt idx="173">
                  <c:v>299</c:v>
                </c:pt>
                <c:pt idx="174">
                  <c:v>341</c:v>
                </c:pt>
                <c:pt idx="175">
                  <c:v>232</c:v>
                </c:pt>
                <c:pt idx="176">
                  <c:v>176</c:v>
                </c:pt>
                <c:pt idx="177">
                  <c:v>299</c:v>
                </c:pt>
                <c:pt idx="178">
                  <c:v>294</c:v>
                </c:pt>
                <c:pt idx="179">
                  <c:v>128</c:v>
                </c:pt>
                <c:pt idx="180">
                  <c:v>188</c:v>
                </c:pt>
                <c:pt idx="181">
                  <c:v>350</c:v>
                </c:pt>
                <c:pt idx="182">
                  <c:v>318</c:v>
                </c:pt>
                <c:pt idx="183">
                  <c:v>351</c:v>
                </c:pt>
                <c:pt idx="184">
                  <c:v>338</c:v>
                </c:pt>
                <c:pt idx="185">
                  <c:v>350</c:v>
                </c:pt>
                <c:pt idx="186">
                  <c:v>288</c:v>
                </c:pt>
                <c:pt idx="187">
                  <c:v>312</c:v>
                </c:pt>
                <c:pt idx="188">
                  <c:v>208</c:v>
                </c:pt>
                <c:pt idx="189">
                  <c:v>217</c:v>
                </c:pt>
                <c:pt idx="190">
                  <c:v>171</c:v>
                </c:pt>
                <c:pt idx="191">
                  <c:v>103</c:v>
                </c:pt>
                <c:pt idx="192">
                  <c:v>240</c:v>
                </c:pt>
                <c:pt idx="193">
                  <c:v>177</c:v>
                </c:pt>
                <c:pt idx="194">
                  <c:v>126</c:v>
                </c:pt>
                <c:pt idx="195">
                  <c:v>63</c:v>
                </c:pt>
                <c:pt idx="196">
                  <c:v>63</c:v>
                </c:pt>
                <c:pt idx="197">
                  <c:v>84</c:v>
                </c:pt>
                <c:pt idx="198">
                  <c:v>0</c:v>
                </c:pt>
                <c:pt idx="199">
                  <c:v>180</c:v>
                </c:pt>
                <c:pt idx="200">
                  <c:v>86</c:v>
                </c:pt>
                <c:pt idx="201">
                  <c:v>45</c:v>
                </c:pt>
                <c:pt idx="202">
                  <c:v>150</c:v>
                </c:pt>
                <c:pt idx="203">
                  <c:v>0</c:v>
                </c:pt>
                <c:pt idx="204">
                  <c:v>134</c:v>
                </c:pt>
                <c:pt idx="205">
                  <c:v>147</c:v>
                </c:pt>
                <c:pt idx="206">
                  <c:v>108</c:v>
                </c:pt>
                <c:pt idx="207">
                  <c:v>39</c:v>
                </c:pt>
                <c:pt idx="208">
                  <c:v>126</c:v>
                </c:pt>
                <c:pt idx="209">
                  <c:v>0</c:v>
                </c:pt>
                <c:pt idx="210">
                  <c:v>117</c:v>
                </c:pt>
                <c:pt idx="211">
                  <c:v>0</c:v>
                </c:pt>
                <c:pt idx="212">
                  <c:v>141</c:v>
                </c:pt>
                <c:pt idx="213">
                  <c:v>0</c:v>
                </c:pt>
                <c:pt idx="214">
                  <c:v>39</c:v>
                </c:pt>
                <c:pt idx="215">
                  <c:v>111</c:v>
                </c:pt>
                <c:pt idx="216">
                  <c:v>84</c:v>
                </c:pt>
                <c:pt idx="217">
                  <c:v>51</c:v>
                </c:pt>
                <c:pt idx="218">
                  <c:v>119</c:v>
                </c:pt>
                <c:pt idx="219">
                  <c:v>67</c:v>
                </c:pt>
                <c:pt idx="220">
                  <c:v>274</c:v>
                </c:pt>
                <c:pt idx="221">
                  <c:v>46</c:v>
                </c:pt>
                <c:pt idx="222">
                  <c:v>42</c:v>
                </c:pt>
                <c:pt idx="223">
                  <c:v>3</c:v>
                </c:pt>
                <c:pt idx="224">
                  <c:v>174</c:v>
                </c:pt>
                <c:pt idx="225">
                  <c:v>228</c:v>
                </c:pt>
                <c:pt idx="226">
                  <c:v>55</c:v>
                </c:pt>
                <c:pt idx="227">
                  <c:v>100</c:v>
                </c:pt>
                <c:pt idx="228">
                  <c:v>112</c:v>
                </c:pt>
                <c:pt idx="229">
                  <c:v>157</c:v>
                </c:pt>
                <c:pt idx="230">
                  <c:v>99</c:v>
                </c:pt>
                <c:pt idx="231">
                  <c:v>98</c:v>
                </c:pt>
                <c:pt idx="232">
                  <c:v>59</c:v>
                </c:pt>
                <c:pt idx="233">
                  <c:v>45</c:v>
                </c:pt>
                <c:pt idx="234">
                  <c:v>4</c:v>
                </c:pt>
                <c:pt idx="235">
                  <c:v>120</c:v>
                </c:pt>
                <c:pt idx="236">
                  <c:v>98</c:v>
                </c:pt>
                <c:pt idx="237">
                  <c:v>85</c:v>
                </c:pt>
                <c:pt idx="238">
                  <c:v>103</c:v>
                </c:pt>
                <c:pt idx="239">
                  <c:v>105</c:v>
                </c:pt>
                <c:pt idx="240">
                  <c:v>101</c:v>
                </c:pt>
                <c:pt idx="241">
                  <c:v>31</c:v>
                </c:pt>
                <c:pt idx="242">
                  <c:v>96</c:v>
                </c:pt>
                <c:pt idx="243">
                  <c:v>0</c:v>
                </c:pt>
                <c:pt idx="244">
                  <c:v>102</c:v>
                </c:pt>
                <c:pt idx="245">
                  <c:v>86</c:v>
                </c:pt>
                <c:pt idx="246">
                  <c:v>111</c:v>
                </c:pt>
                <c:pt idx="247">
                  <c:v>68</c:v>
                </c:pt>
                <c:pt idx="248">
                  <c:v>52</c:v>
                </c:pt>
                <c:pt idx="249">
                  <c:v>88</c:v>
                </c:pt>
                <c:pt idx="250">
                  <c:v>65</c:v>
                </c:pt>
                <c:pt idx="251">
                  <c:v>132</c:v>
                </c:pt>
                <c:pt idx="252">
                  <c:v>78</c:v>
                </c:pt>
                <c:pt idx="253">
                  <c:v>117</c:v>
                </c:pt>
                <c:pt idx="254">
                  <c:v>53</c:v>
                </c:pt>
                <c:pt idx="255">
                  <c:v>53</c:v>
                </c:pt>
                <c:pt idx="256">
                  <c:v>97</c:v>
                </c:pt>
                <c:pt idx="257">
                  <c:v>228</c:v>
                </c:pt>
                <c:pt idx="258">
                  <c:v>89</c:v>
                </c:pt>
                <c:pt idx="259">
                  <c:v>0</c:v>
                </c:pt>
                <c:pt idx="260">
                  <c:v>201</c:v>
                </c:pt>
                <c:pt idx="261">
                  <c:v>43</c:v>
                </c:pt>
                <c:pt idx="262">
                  <c:v>0</c:v>
                </c:pt>
                <c:pt idx="263">
                  <c:v>137</c:v>
                </c:pt>
                <c:pt idx="264">
                  <c:v>150</c:v>
                </c:pt>
                <c:pt idx="265">
                  <c:v>225</c:v>
                </c:pt>
                <c:pt idx="266">
                  <c:v>26</c:v>
                </c:pt>
                <c:pt idx="267">
                  <c:v>0</c:v>
                </c:pt>
                <c:pt idx="268">
                  <c:v>331</c:v>
                </c:pt>
                <c:pt idx="269">
                  <c:v>0</c:v>
                </c:pt>
                <c:pt idx="270">
                  <c:v>183</c:v>
                </c:pt>
                <c:pt idx="271">
                  <c:v>166</c:v>
                </c:pt>
                <c:pt idx="272">
                  <c:v>336</c:v>
                </c:pt>
                <c:pt idx="273">
                  <c:v>91</c:v>
                </c:pt>
                <c:pt idx="274">
                  <c:v>339</c:v>
                </c:pt>
                <c:pt idx="275">
                  <c:v>232</c:v>
                </c:pt>
                <c:pt idx="276">
                  <c:v>0</c:v>
                </c:pt>
                <c:pt idx="277">
                  <c:v>183</c:v>
                </c:pt>
                <c:pt idx="278">
                  <c:v>343</c:v>
                </c:pt>
                <c:pt idx="279">
                  <c:v>309</c:v>
                </c:pt>
                <c:pt idx="280">
                  <c:v>269</c:v>
                </c:pt>
                <c:pt idx="281">
                  <c:v>326</c:v>
                </c:pt>
                <c:pt idx="282">
                  <c:v>290</c:v>
                </c:pt>
                <c:pt idx="283">
                  <c:v>125</c:v>
                </c:pt>
                <c:pt idx="284">
                  <c:v>2</c:v>
                </c:pt>
                <c:pt idx="285">
                  <c:v>168</c:v>
                </c:pt>
                <c:pt idx="286">
                  <c:v>360</c:v>
                </c:pt>
                <c:pt idx="287">
                  <c:v>330</c:v>
                </c:pt>
                <c:pt idx="288">
                  <c:v>197</c:v>
                </c:pt>
                <c:pt idx="289">
                  <c:v>352</c:v>
                </c:pt>
                <c:pt idx="290">
                  <c:v>99</c:v>
                </c:pt>
                <c:pt idx="291">
                  <c:v>0</c:v>
                </c:pt>
                <c:pt idx="292">
                  <c:v>0</c:v>
                </c:pt>
                <c:pt idx="293">
                  <c:v>220</c:v>
                </c:pt>
                <c:pt idx="294">
                  <c:v>350</c:v>
                </c:pt>
                <c:pt idx="295">
                  <c:v>331</c:v>
                </c:pt>
                <c:pt idx="296">
                  <c:v>117</c:v>
                </c:pt>
                <c:pt idx="297">
                  <c:v>210</c:v>
                </c:pt>
                <c:pt idx="298">
                  <c:v>343</c:v>
                </c:pt>
                <c:pt idx="299">
                  <c:v>52</c:v>
                </c:pt>
                <c:pt idx="300">
                  <c:v>58</c:v>
                </c:pt>
                <c:pt idx="301">
                  <c:v>343</c:v>
                </c:pt>
                <c:pt idx="302">
                  <c:v>66</c:v>
                </c:pt>
                <c:pt idx="303">
                  <c:v>66</c:v>
                </c:pt>
                <c:pt idx="304">
                  <c:v>187</c:v>
                </c:pt>
                <c:pt idx="305">
                  <c:v>132</c:v>
                </c:pt>
                <c:pt idx="306">
                  <c:v>131</c:v>
                </c:pt>
                <c:pt idx="307">
                  <c:v>166</c:v>
                </c:pt>
                <c:pt idx="308">
                  <c:v>183</c:v>
                </c:pt>
                <c:pt idx="309">
                  <c:v>115</c:v>
                </c:pt>
                <c:pt idx="310">
                  <c:v>101</c:v>
                </c:pt>
                <c:pt idx="311">
                  <c:v>189</c:v>
                </c:pt>
                <c:pt idx="312">
                  <c:v>234</c:v>
                </c:pt>
                <c:pt idx="313">
                  <c:v>0</c:v>
                </c:pt>
                <c:pt idx="314">
                  <c:v>325</c:v>
                </c:pt>
                <c:pt idx="315">
                  <c:v>3</c:v>
                </c:pt>
                <c:pt idx="316">
                  <c:v>0</c:v>
                </c:pt>
                <c:pt idx="317">
                  <c:v>162</c:v>
                </c:pt>
                <c:pt idx="318">
                  <c:v>115</c:v>
                </c:pt>
                <c:pt idx="319">
                  <c:v>195</c:v>
                </c:pt>
                <c:pt idx="320">
                  <c:v>0</c:v>
                </c:pt>
                <c:pt idx="321">
                  <c:v>254</c:v>
                </c:pt>
                <c:pt idx="322">
                  <c:v>347</c:v>
                </c:pt>
                <c:pt idx="323">
                  <c:v>270</c:v>
                </c:pt>
                <c:pt idx="324">
                  <c:v>325</c:v>
                </c:pt>
                <c:pt idx="325">
                  <c:v>0</c:v>
                </c:pt>
                <c:pt idx="326">
                  <c:v>86</c:v>
                </c:pt>
                <c:pt idx="327">
                  <c:v>187</c:v>
                </c:pt>
                <c:pt idx="328">
                  <c:v>114</c:v>
                </c:pt>
                <c:pt idx="329">
                  <c:v>50</c:v>
                </c:pt>
                <c:pt idx="330">
                  <c:v>180</c:v>
                </c:pt>
                <c:pt idx="331">
                  <c:v>39</c:v>
                </c:pt>
                <c:pt idx="332">
                  <c:v>172</c:v>
                </c:pt>
                <c:pt idx="333">
                  <c:v>0</c:v>
                </c:pt>
                <c:pt idx="334">
                  <c:v>237</c:v>
                </c:pt>
                <c:pt idx="335">
                  <c:v>0</c:v>
                </c:pt>
                <c:pt idx="336">
                  <c:v>38</c:v>
                </c:pt>
                <c:pt idx="337">
                  <c:v>0</c:v>
                </c:pt>
                <c:pt idx="338">
                  <c:v>184</c:v>
                </c:pt>
                <c:pt idx="339">
                  <c:v>240</c:v>
                </c:pt>
                <c:pt idx="340">
                  <c:v>0</c:v>
                </c:pt>
                <c:pt idx="341">
                  <c:v>0</c:v>
                </c:pt>
                <c:pt idx="342">
                  <c:v>207</c:v>
                </c:pt>
                <c:pt idx="343">
                  <c:v>333</c:v>
                </c:pt>
                <c:pt idx="344">
                  <c:v>329</c:v>
                </c:pt>
                <c:pt idx="345">
                  <c:v>337</c:v>
                </c:pt>
                <c:pt idx="346">
                  <c:v>325</c:v>
                </c:pt>
                <c:pt idx="347">
                  <c:v>331</c:v>
                </c:pt>
                <c:pt idx="348">
                  <c:v>133</c:v>
                </c:pt>
                <c:pt idx="349">
                  <c:v>8</c:v>
                </c:pt>
                <c:pt idx="350">
                  <c:v>179</c:v>
                </c:pt>
                <c:pt idx="351">
                  <c:v>359</c:v>
                </c:pt>
                <c:pt idx="352">
                  <c:v>357</c:v>
                </c:pt>
                <c:pt idx="353">
                  <c:v>352</c:v>
                </c:pt>
                <c:pt idx="354">
                  <c:v>287</c:v>
                </c:pt>
                <c:pt idx="355">
                  <c:v>351</c:v>
                </c:pt>
                <c:pt idx="356">
                  <c:v>129</c:v>
                </c:pt>
                <c:pt idx="357">
                  <c:v>43</c:v>
                </c:pt>
                <c:pt idx="358">
                  <c:v>142</c:v>
                </c:pt>
                <c:pt idx="359">
                  <c:v>23</c:v>
                </c:pt>
                <c:pt idx="360">
                  <c:v>275</c:v>
                </c:pt>
                <c:pt idx="361">
                  <c:v>0</c:v>
                </c:pt>
                <c:pt idx="362">
                  <c:v>339</c:v>
                </c:pt>
                <c:pt idx="363">
                  <c:v>351</c:v>
                </c:pt>
                <c:pt idx="36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2-4881-83C6-BDC25BEE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98240"/>
        <c:axId val="61188352"/>
      </c:barChart>
      <c:lineChart>
        <c:grouping val="standard"/>
        <c:varyColors val="0"/>
        <c:ser>
          <c:idx val="2"/>
          <c:order val="1"/>
          <c:tx>
            <c:v>Discharge Limit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strRef>
              <c:f>Hahei!$A$9:$A$373</c:f>
              <c:strCache>
                <c:ptCount val="365"/>
                <c:pt idx="0">
                  <c:v>1/04/2016</c:v>
                </c:pt>
                <c:pt idx="1">
                  <c:v>2/04/2016</c:v>
                </c:pt>
                <c:pt idx="2">
                  <c:v>3/04/2016</c:v>
                </c:pt>
                <c:pt idx="3">
                  <c:v>4/04/2016</c:v>
                </c:pt>
                <c:pt idx="4">
                  <c:v>5/04/2016</c:v>
                </c:pt>
                <c:pt idx="5">
                  <c:v>6/04/2016</c:v>
                </c:pt>
                <c:pt idx="6">
                  <c:v>7/04/2016</c:v>
                </c:pt>
                <c:pt idx="7">
                  <c:v>8/04/2016</c:v>
                </c:pt>
                <c:pt idx="8">
                  <c:v>9/04/2016</c:v>
                </c:pt>
                <c:pt idx="9">
                  <c:v>10/04/2016</c:v>
                </c:pt>
                <c:pt idx="10">
                  <c:v>11/04/2016</c:v>
                </c:pt>
                <c:pt idx="11">
                  <c:v>12/04/2016</c:v>
                </c:pt>
                <c:pt idx="12">
                  <c:v>13/04/2016</c:v>
                </c:pt>
                <c:pt idx="13">
                  <c:v>14/04/2016</c:v>
                </c:pt>
                <c:pt idx="14">
                  <c:v>15/04/2016</c:v>
                </c:pt>
                <c:pt idx="15">
                  <c:v>16/04/2016</c:v>
                </c:pt>
                <c:pt idx="16">
                  <c:v>17/04/2016</c:v>
                </c:pt>
                <c:pt idx="17">
                  <c:v>18/04/2016</c:v>
                </c:pt>
                <c:pt idx="18">
                  <c:v>19/04/2016</c:v>
                </c:pt>
                <c:pt idx="19">
                  <c:v>20/04/2016</c:v>
                </c:pt>
                <c:pt idx="20">
                  <c:v>21/04/2016</c:v>
                </c:pt>
                <c:pt idx="21">
                  <c:v>22/04/2016</c:v>
                </c:pt>
                <c:pt idx="22">
                  <c:v>23/04/2016</c:v>
                </c:pt>
                <c:pt idx="23">
                  <c:v>24/04/2016</c:v>
                </c:pt>
                <c:pt idx="24">
                  <c:v>25/04/2016</c:v>
                </c:pt>
                <c:pt idx="25">
                  <c:v>26/04/2016</c:v>
                </c:pt>
                <c:pt idx="26">
                  <c:v>27/04/2016</c:v>
                </c:pt>
                <c:pt idx="27">
                  <c:v>28/04/2016</c:v>
                </c:pt>
                <c:pt idx="28">
                  <c:v>29/04/2016</c:v>
                </c:pt>
                <c:pt idx="29">
                  <c:v>30/04/2016</c:v>
                </c:pt>
                <c:pt idx="30">
                  <c:v>1/05/2016</c:v>
                </c:pt>
                <c:pt idx="31">
                  <c:v>2/05/2016</c:v>
                </c:pt>
                <c:pt idx="32">
                  <c:v>3/05/2016</c:v>
                </c:pt>
                <c:pt idx="33">
                  <c:v>4/05/2016</c:v>
                </c:pt>
                <c:pt idx="34">
                  <c:v>5/05/2016</c:v>
                </c:pt>
                <c:pt idx="35">
                  <c:v>6/05/2016</c:v>
                </c:pt>
                <c:pt idx="36">
                  <c:v>7/05/2016</c:v>
                </c:pt>
                <c:pt idx="37">
                  <c:v>8/05/2016</c:v>
                </c:pt>
                <c:pt idx="38">
                  <c:v>9/05/2016</c:v>
                </c:pt>
                <c:pt idx="39">
                  <c:v>10/05/2016</c:v>
                </c:pt>
                <c:pt idx="40">
                  <c:v>11/05/2016</c:v>
                </c:pt>
                <c:pt idx="41">
                  <c:v>12/05/2016</c:v>
                </c:pt>
                <c:pt idx="42">
                  <c:v>13/05/2016</c:v>
                </c:pt>
                <c:pt idx="43">
                  <c:v>14/05/2016</c:v>
                </c:pt>
                <c:pt idx="44">
                  <c:v>15/05/2016</c:v>
                </c:pt>
                <c:pt idx="45">
                  <c:v>16/05/2016</c:v>
                </c:pt>
                <c:pt idx="46">
                  <c:v>17/05/2016</c:v>
                </c:pt>
                <c:pt idx="47">
                  <c:v>18/05/2016</c:v>
                </c:pt>
                <c:pt idx="48">
                  <c:v>19/05/2016</c:v>
                </c:pt>
                <c:pt idx="49">
                  <c:v>20/05/2016</c:v>
                </c:pt>
                <c:pt idx="50">
                  <c:v>21/05/2016</c:v>
                </c:pt>
                <c:pt idx="51">
                  <c:v>22/05/2016</c:v>
                </c:pt>
                <c:pt idx="52">
                  <c:v>23/05/2016</c:v>
                </c:pt>
                <c:pt idx="53">
                  <c:v>24/05/2016</c:v>
                </c:pt>
                <c:pt idx="54">
                  <c:v>25/05/2016</c:v>
                </c:pt>
                <c:pt idx="55">
                  <c:v>26/05/2016</c:v>
                </c:pt>
                <c:pt idx="56">
                  <c:v>27/05/2016</c:v>
                </c:pt>
                <c:pt idx="57">
                  <c:v>28/05/2016</c:v>
                </c:pt>
                <c:pt idx="58">
                  <c:v>29/05/2016</c:v>
                </c:pt>
                <c:pt idx="59">
                  <c:v>30/05/2016</c:v>
                </c:pt>
                <c:pt idx="60">
                  <c:v>31/05/2016</c:v>
                </c:pt>
                <c:pt idx="61">
                  <c:v>1/06/2016</c:v>
                </c:pt>
                <c:pt idx="62">
                  <c:v>2/06/2016</c:v>
                </c:pt>
                <c:pt idx="63">
                  <c:v>3/06/2016</c:v>
                </c:pt>
                <c:pt idx="64">
                  <c:v>4/06/2016</c:v>
                </c:pt>
                <c:pt idx="65">
                  <c:v>5/06/2016</c:v>
                </c:pt>
                <c:pt idx="66">
                  <c:v>6/06/2016</c:v>
                </c:pt>
                <c:pt idx="67">
                  <c:v>7/06/2016</c:v>
                </c:pt>
                <c:pt idx="68">
                  <c:v>8/06/2016</c:v>
                </c:pt>
                <c:pt idx="69">
                  <c:v>9/06/2016</c:v>
                </c:pt>
                <c:pt idx="70">
                  <c:v>10/06/2016</c:v>
                </c:pt>
                <c:pt idx="71">
                  <c:v>11/06/2016</c:v>
                </c:pt>
                <c:pt idx="72">
                  <c:v>12/06/2016</c:v>
                </c:pt>
                <c:pt idx="73">
                  <c:v>13/06/2016</c:v>
                </c:pt>
                <c:pt idx="74">
                  <c:v>14/06/2016</c:v>
                </c:pt>
                <c:pt idx="75">
                  <c:v>15/06/2016</c:v>
                </c:pt>
                <c:pt idx="76">
                  <c:v>16/06/2016</c:v>
                </c:pt>
                <c:pt idx="77">
                  <c:v>17/06/2016</c:v>
                </c:pt>
                <c:pt idx="78">
                  <c:v>18/06/2016</c:v>
                </c:pt>
                <c:pt idx="79">
                  <c:v>19/06/2016</c:v>
                </c:pt>
                <c:pt idx="80">
                  <c:v>20/06/2016</c:v>
                </c:pt>
                <c:pt idx="81">
                  <c:v>21/06/2016</c:v>
                </c:pt>
                <c:pt idx="82">
                  <c:v>22/06/2016</c:v>
                </c:pt>
                <c:pt idx="83">
                  <c:v>23/06/2016</c:v>
                </c:pt>
                <c:pt idx="84">
                  <c:v>24/06/2016</c:v>
                </c:pt>
                <c:pt idx="85">
                  <c:v>25/06/2016</c:v>
                </c:pt>
                <c:pt idx="86">
                  <c:v>26/06/2016</c:v>
                </c:pt>
                <c:pt idx="87">
                  <c:v>27/06/2016</c:v>
                </c:pt>
                <c:pt idx="88">
                  <c:v>28/06/2016</c:v>
                </c:pt>
                <c:pt idx="89">
                  <c:v>29/06/2016</c:v>
                </c:pt>
                <c:pt idx="90">
                  <c:v>30/06/2016</c:v>
                </c:pt>
                <c:pt idx="91">
                  <c:v>1/07/2016</c:v>
                </c:pt>
                <c:pt idx="92">
                  <c:v>2/07/2016</c:v>
                </c:pt>
                <c:pt idx="93">
                  <c:v>3/07/2016</c:v>
                </c:pt>
                <c:pt idx="94">
                  <c:v>4/07/2016</c:v>
                </c:pt>
                <c:pt idx="95">
                  <c:v>5/07/2016</c:v>
                </c:pt>
                <c:pt idx="96">
                  <c:v>6/07/2016</c:v>
                </c:pt>
                <c:pt idx="97">
                  <c:v>7/07/2016</c:v>
                </c:pt>
                <c:pt idx="98">
                  <c:v>8/07/2016</c:v>
                </c:pt>
                <c:pt idx="99">
                  <c:v>9/07/2016</c:v>
                </c:pt>
                <c:pt idx="100">
                  <c:v>10/07/2016</c:v>
                </c:pt>
                <c:pt idx="101">
                  <c:v>11/07/2016</c:v>
                </c:pt>
                <c:pt idx="102">
                  <c:v>12/07/2016</c:v>
                </c:pt>
                <c:pt idx="103">
                  <c:v>13/07/2016</c:v>
                </c:pt>
                <c:pt idx="104">
                  <c:v>14/07/2016</c:v>
                </c:pt>
                <c:pt idx="105">
                  <c:v>15/07/2016</c:v>
                </c:pt>
                <c:pt idx="106">
                  <c:v>16/07/2016</c:v>
                </c:pt>
                <c:pt idx="107">
                  <c:v>17/07/2016</c:v>
                </c:pt>
                <c:pt idx="108">
                  <c:v>18/07/2016</c:v>
                </c:pt>
                <c:pt idx="109">
                  <c:v>19/07/2016</c:v>
                </c:pt>
                <c:pt idx="110">
                  <c:v>20/07/2016</c:v>
                </c:pt>
                <c:pt idx="111">
                  <c:v>21/07/2016</c:v>
                </c:pt>
                <c:pt idx="112">
                  <c:v>22/07/2016</c:v>
                </c:pt>
                <c:pt idx="113">
                  <c:v>23/07/2016</c:v>
                </c:pt>
                <c:pt idx="114">
                  <c:v>24/07/2016</c:v>
                </c:pt>
                <c:pt idx="115">
                  <c:v>25/07/2016</c:v>
                </c:pt>
                <c:pt idx="116">
                  <c:v>26/07/2016</c:v>
                </c:pt>
                <c:pt idx="117">
                  <c:v>27/07/2016</c:v>
                </c:pt>
                <c:pt idx="118">
                  <c:v>28/07/2016</c:v>
                </c:pt>
                <c:pt idx="119">
                  <c:v>29/07/2016</c:v>
                </c:pt>
                <c:pt idx="120">
                  <c:v>30/07/2016</c:v>
                </c:pt>
                <c:pt idx="121">
                  <c:v>31/07/2016</c:v>
                </c:pt>
                <c:pt idx="122">
                  <c:v>1/08/2016</c:v>
                </c:pt>
                <c:pt idx="123">
                  <c:v>2/08/2016</c:v>
                </c:pt>
                <c:pt idx="124">
                  <c:v>3/08/2016</c:v>
                </c:pt>
                <c:pt idx="125">
                  <c:v>4/08/2016</c:v>
                </c:pt>
                <c:pt idx="126">
                  <c:v>5/08/2016</c:v>
                </c:pt>
                <c:pt idx="127">
                  <c:v>6/08/2016</c:v>
                </c:pt>
                <c:pt idx="128">
                  <c:v>7/08/2016</c:v>
                </c:pt>
                <c:pt idx="129">
                  <c:v>8/08/2016</c:v>
                </c:pt>
                <c:pt idx="130">
                  <c:v>9/08/2016</c:v>
                </c:pt>
                <c:pt idx="131">
                  <c:v>10/08/2016</c:v>
                </c:pt>
                <c:pt idx="132">
                  <c:v>11/08/2016</c:v>
                </c:pt>
                <c:pt idx="133">
                  <c:v>12/08/2016</c:v>
                </c:pt>
                <c:pt idx="134">
                  <c:v>13/08/2016</c:v>
                </c:pt>
                <c:pt idx="135">
                  <c:v>14/08/2016</c:v>
                </c:pt>
                <c:pt idx="136">
                  <c:v>15/08/2016</c:v>
                </c:pt>
                <c:pt idx="137">
                  <c:v>16/08/2016</c:v>
                </c:pt>
                <c:pt idx="138">
                  <c:v>17/08/2016</c:v>
                </c:pt>
                <c:pt idx="139">
                  <c:v>18/08/2016</c:v>
                </c:pt>
                <c:pt idx="140">
                  <c:v>19/08/2016</c:v>
                </c:pt>
                <c:pt idx="141">
                  <c:v>20/08/2016</c:v>
                </c:pt>
                <c:pt idx="142">
                  <c:v>21/08/2016</c:v>
                </c:pt>
                <c:pt idx="143">
                  <c:v>22/08/2016</c:v>
                </c:pt>
                <c:pt idx="144">
                  <c:v>23/08/2016</c:v>
                </c:pt>
                <c:pt idx="145">
                  <c:v>24/08/2016</c:v>
                </c:pt>
                <c:pt idx="146">
                  <c:v>25/08/2016</c:v>
                </c:pt>
                <c:pt idx="147">
                  <c:v>26/08/2016</c:v>
                </c:pt>
                <c:pt idx="148">
                  <c:v>27/08/2016</c:v>
                </c:pt>
                <c:pt idx="149">
                  <c:v>28/08/2016</c:v>
                </c:pt>
                <c:pt idx="150">
                  <c:v>29/08/2016</c:v>
                </c:pt>
                <c:pt idx="151">
                  <c:v>30/08/2016</c:v>
                </c:pt>
                <c:pt idx="152">
                  <c:v>31/08/2016</c:v>
                </c:pt>
                <c:pt idx="153">
                  <c:v>1/09/2016</c:v>
                </c:pt>
                <c:pt idx="154">
                  <c:v>2/09/2016</c:v>
                </c:pt>
                <c:pt idx="155">
                  <c:v>3/09/2016</c:v>
                </c:pt>
                <c:pt idx="156">
                  <c:v>4/09/2016</c:v>
                </c:pt>
                <c:pt idx="157">
                  <c:v>5/09/2016</c:v>
                </c:pt>
                <c:pt idx="158">
                  <c:v>6/09/2016</c:v>
                </c:pt>
                <c:pt idx="159">
                  <c:v>7/09/2016</c:v>
                </c:pt>
                <c:pt idx="160">
                  <c:v>8/09/2016</c:v>
                </c:pt>
                <c:pt idx="161">
                  <c:v>9/09/2016</c:v>
                </c:pt>
                <c:pt idx="162">
                  <c:v>10/09/2016</c:v>
                </c:pt>
                <c:pt idx="163">
                  <c:v>11/09/2016</c:v>
                </c:pt>
                <c:pt idx="164">
                  <c:v>12/09/2016</c:v>
                </c:pt>
                <c:pt idx="165">
                  <c:v>13/09/2016</c:v>
                </c:pt>
                <c:pt idx="166">
                  <c:v>14/09/2016</c:v>
                </c:pt>
                <c:pt idx="167">
                  <c:v>15/09/2016</c:v>
                </c:pt>
                <c:pt idx="168">
                  <c:v>16/09/2016</c:v>
                </c:pt>
                <c:pt idx="169">
                  <c:v>17/09/2016</c:v>
                </c:pt>
                <c:pt idx="170">
                  <c:v>18/09/2016</c:v>
                </c:pt>
                <c:pt idx="171">
                  <c:v>19/09/2016</c:v>
                </c:pt>
                <c:pt idx="172">
                  <c:v>20/09/2016</c:v>
                </c:pt>
                <c:pt idx="173">
                  <c:v>21/09/2016</c:v>
                </c:pt>
                <c:pt idx="174">
                  <c:v>22/09/2016</c:v>
                </c:pt>
                <c:pt idx="175">
                  <c:v>23/09/2016</c:v>
                </c:pt>
                <c:pt idx="176">
                  <c:v>24/09/2016</c:v>
                </c:pt>
                <c:pt idx="177">
                  <c:v>25/09/2016</c:v>
                </c:pt>
                <c:pt idx="178">
                  <c:v>26/09/2016</c:v>
                </c:pt>
                <c:pt idx="179">
                  <c:v>27/09/2016</c:v>
                </c:pt>
                <c:pt idx="180">
                  <c:v>28/09/2016</c:v>
                </c:pt>
                <c:pt idx="181">
                  <c:v>29/09/2016</c:v>
                </c:pt>
                <c:pt idx="182">
                  <c:v>30/09/2016</c:v>
                </c:pt>
                <c:pt idx="183">
                  <c:v>1/10/2016</c:v>
                </c:pt>
                <c:pt idx="184">
                  <c:v>2/10/2016</c:v>
                </c:pt>
                <c:pt idx="185">
                  <c:v>3/10/2016</c:v>
                </c:pt>
                <c:pt idx="186">
                  <c:v>4/10/2016</c:v>
                </c:pt>
                <c:pt idx="187">
                  <c:v>5/10/2016</c:v>
                </c:pt>
                <c:pt idx="188">
                  <c:v>6/10/2016</c:v>
                </c:pt>
                <c:pt idx="189">
                  <c:v>7/10/2016</c:v>
                </c:pt>
                <c:pt idx="190">
                  <c:v>8/10/2016</c:v>
                </c:pt>
                <c:pt idx="191">
                  <c:v>9/10/2016</c:v>
                </c:pt>
                <c:pt idx="192">
                  <c:v>10/10/2016</c:v>
                </c:pt>
                <c:pt idx="193">
                  <c:v>11/10/2016</c:v>
                </c:pt>
                <c:pt idx="194">
                  <c:v>12/10/2016</c:v>
                </c:pt>
                <c:pt idx="195">
                  <c:v>13/10/2016</c:v>
                </c:pt>
                <c:pt idx="196">
                  <c:v>14/10/2016</c:v>
                </c:pt>
                <c:pt idx="197">
                  <c:v>15/10/2016</c:v>
                </c:pt>
                <c:pt idx="198">
                  <c:v>16/10/2016</c:v>
                </c:pt>
                <c:pt idx="199">
                  <c:v>17/10/2016</c:v>
                </c:pt>
                <c:pt idx="200">
                  <c:v>18/10/2016</c:v>
                </c:pt>
                <c:pt idx="201">
                  <c:v>19/10/2016</c:v>
                </c:pt>
                <c:pt idx="202">
                  <c:v>20/10/2016</c:v>
                </c:pt>
                <c:pt idx="203">
                  <c:v>21/10/2016</c:v>
                </c:pt>
                <c:pt idx="204">
                  <c:v>22/10/2016</c:v>
                </c:pt>
                <c:pt idx="205">
                  <c:v>23/10/2016</c:v>
                </c:pt>
                <c:pt idx="206">
                  <c:v>24/10/2016</c:v>
                </c:pt>
                <c:pt idx="207">
                  <c:v>25/10/2016</c:v>
                </c:pt>
                <c:pt idx="208">
                  <c:v>26/10/2016</c:v>
                </c:pt>
                <c:pt idx="209">
                  <c:v>27/10/2016</c:v>
                </c:pt>
                <c:pt idx="210">
                  <c:v>28/10/2016</c:v>
                </c:pt>
                <c:pt idx="211">
                  <c:v>29/10/2016</c:v>
                </c:pt>
                <c:pt idx="212">
                  <c:v>30/10/2016</c:v>
                </c:pt>
                <c:pt idx="213">
                  <c:v>31/10/2016</c:v>
                </c:pt>
                <c:pt idx="214">
                  <c:v>1/11/2016</c:v>
                </c:pt>
                <c:pt idx="215">
                  <c:v>2/11/2016</c:v>
                </c:pt>
                <c:pt idx="216">
                  <c:v>3/11/2016</c:v>
                </c:pt>
                <c:pt idx="217">
                  <c:v>4/11/2016</c:v>
                </c:pt>
                <c:pt idx="218">
                  <c:v>5/11/2016</c:v>
                </c:pt>
                <c:pt idx="219">
                  <c:v>6/11/2016</c:v>
                </c:pt>
                <c:pt idx="220">
                  <c:v>7/11/2016</c:v>
                </c:pt>
                <c:pt idx="221">
                  <c:v>8/11/2016</c:v>
                </c:pt>
                <c:pt idx="222">
                  <c:v>9/11/2016</c:v>
                </c:pt>
                <c:pt idx="223">
                  <c:v>10/11/2016</c:v>
                </c:pt>
                <c:pt idx="224">
                  <c:v>11/11/2016</c:v>
                </c:pt>
                <c:pt idx="225">
                  <c:v>12/11/2016</c:v>
                </c:pt>
                <c:pt idx="226">
                  <c:v>13/11/2016</c:v>
                </c:pt>
                <c:pt idx="227">
                  <c:v>14/11/2016</c:v>
                </c:pt>
                <c:pt idx="228">
                  <c:v>15/11/2016</c:v>
                </c:pt>
                <c:pt idx="229">
                  <c:v>16/11/2016</c:v>
                </c:pt>
                <c:pt idx="230">
                  <c:v>17/11/2016</c:v>
                </c:pt>
                <c:pt idx="231">
                  <c:v>18/11/2016</c:v>
                </c:pt>
                <c:pt idx="232">
                  <c:v>19/11/2016</c:v>
                </c:pt>
                <c:pt idx="233">
                  <c:v>20/11/2016</c:v>
                </c:pt>
                <c:pt idx="234">
                  <c:v>21/11/2016</c:v>
                </c:pt>
                <c:pt idx="235">
                  <c:v>22/11/2016</c:v>
                </c:pt>
                <c:pt idx="236">
                  <c:v>23/11/2016</c:v>
                </c:pt>
                <c:pt idx="237">
                  <c:v>24/11/2016</c:v>
                </c:pt>
                <c:pt idx="238">
                  <c:v>25/11/2016</c:v>
                </c:pt>
                <c:pt idx="239">
                  <c:v>26/11/2016</c:v>
                </c:pt>
                <c:pt idx="240">
                  <c:v>27/11/2016</c:v>
                </c:pt>
                <c:pt idx="241">
                  <c:v>28/11/2016</c:v>
                </c:pt>
                <c:pt idx="242">
                  <c:v>29/11/2016</c:v>
                </c:pt>
                <c:pt idx="243">
                  <c:v>30/11/2016</c:v>
                </c:pt>
                <c:pt idx="244">
                  <c:v>1/12/2016</c:v>
                </c:pt>
                <c:pt idx="245">
                  <c:v>2/12/2016</c:v>
                </c:pt>
                <c:pt idx="246">
                  <c:v>3/12/2016</c:v>
                </c:pt>
                <c:pt idx="247">
                  <c:v>4/12/2016</c:v>
                </c:pt>
                <c:pt idx="248">
                  <c:v>5/12/2016</c:v>
                </c:pt>
                <c:pt idx="249">
                  <c:v>6/12/2016</c:v>
                </c:pt>
                <c:pt idx="250">
                  <c:v>7/12/2016</c:v>
                </c:pt>
                <c:pt idx="251">
                  <c:v>8/12/2016</c:v>
                </c:pt>
                <c:pt idx="252">
                  <c:v>9/12/2016</c:v>
                </c:pt>
                <c:pt idx="253">
                  <c:v>10/12/2016</c:v>
                </c:pt>
                <c:pt idx="254">
                  <c:v>11/12/2016</c:v>
                </c:pt>
                <c:pt idx="255">
                  <c:v>12/12/2016</c:v>
                </c:pt>
                <c:pt idx="256">
                  <c:v>13/12/2016</c:v>
                </c:pt>
                <c:pt idx="257">
                  <c:v>14/12/2016</c:v>
                </c:pt>
                <c:pt idx="258">
                  <c:v>15/12/2016</c:v>
                </c:pt>
                <c:pt idx="259">
                  <c:v>16/12/2016</c:v>
                </c:pt>
                <c:pt idx="260">
                  <c:v>17/12/2016</c:v>
                </c:pt>
                <c:pt idx="261">
                  <c:v>18/12/2016</c:v>
                </c:pt>
                <c:pt idx="262">
                  <c:v>19/12/2016</c:v>
                </c:pt>
                <c:pt idx="263">
                  <c:v>20/12/2016</c:v>
                </c:pt>
                <c:pt idx="264">
                  <c:v>21/12/2016</c:v>
                </c:pt>
                <c:pt idx="265">
                  <c:v>22/12/2016</c:v>
                </c:pt>
                <c:pt idx="266">
                  <c:v>23/12/2016</c:v>
                </c:pt>
                <c:pt idx="267">
                  <c:v>24/12/2016</c:v>
                </c:pt>
                <c:pt idx="268">
                  <c:v>25/12/2016</c:v>
                </c:pt>
                <c:pt idx="269">
                  <c:v>26/12/2016</c:v>
                </c:pt>
                <c:pt idx="270">
                  <c:v>27/12/2016</c:v>
                </c:pt>
                <c:pt idx="271">
                  <c:v>28/12/2016</c:v>
                </c:pt>
                <c:pt idx="272">
                  <c:v>29/12/2016</c:v>
                </c:pt>
                <c:pt idx="273">
                  <c:v>30/12/2016</c:v>
                </c:pt>
                <c:pt idx="274">
                  <c:v>31/12/2016</c:v>
                </c:pt>
                <c:pt idx="275">
                  <c:v>1/01/2017</c:v>
                </c:pt>
                <c:pt idx="276">
                  <c:v>2/01/2017</c:v>
                </c:pt>
                <c:pt idx="277">
                  <c:v>3/01/2017</c:v>
                </c:pt>
                <c:pt idx="278">
                  <c:v>4/01/2017</c:v>
                </c:pt>
                <c:pt idx="279">
                  <c:v>5/01/2017</c:v>
                </c:pt>
                <c:pt idx="280">
                  <c:v>6/01/2017</c:v>
                </c:pt>
                <c:pt idx="281">
                  <c:v>7/01/2017</c:v>
                </c:pt>
                <c:pt idx="282">
                  <c:v>8/01/2017</c:v>
                </c:pt>
                <c:pt idx="283">
                  <c:v>9/01/2017</c:v>
                </c:pt>
                <c:pt idx="284">
                  <c:v>10/01/2017</c:v>
                </c:pt>
                <c:pt idx="285">
                  <c:v>11/01/2017</c:v>
                </c:pt>
                <c:pt idx="286">
                  <c:v>12/01/2017</c:v>
                </c:pt>
                <c:pt idx="287">
                  <c:v>13/01/2017</c:v>
                </c:pt>
                <c:pt idx="288">
                  <c:v>14/01/2017</c:v>
                </c:pt>
                <c:pt idx="289">
                  <c:v>15/01/2017</c:v>
                </c:pt>
                <c:pt idx="290">
                  <c:v>16/01/2017</c:v>
                </c:pt>
                <c:pt idx="291">
                  <c:v>17/01/2017</c:v>
                </c:pt>
                <c:pt idx="292">
                  <c:v>18/01/2017</c:v>
                </c:pt>
                <c:pt idx="293">
                  <c:v>19/01/2017</c:v>
                </c:pt>
                <c:pt idx="294">
                  <c:v>20/01/2017</c:v>
                </c:pt>
                <c:pt idx="295">
                  <c:v>21/01/2017</c:v>
                </c:pt>
                <c:pt idx="296">
                  <c:v>22/01/2017</c:v>
                </c:pt>
                <c:pt idx="297">
                  <c:v>23/01/2017</c:v>
                </c:pt>
                <c:pt idx="298">
                  <c:v>24/01/2017</c:v>
                </c:pt>
                <c:pt idx="299">
                  <c:v>25/01/2017</c:v>
                </c:pt>
                <c:pt idx="300">
                  <c:v>26/01/2017</c:v>
                </c:pt>
                <c:pt idx="301">
                  <c:v>27/01/2017</c:v>
                </c:pt>
                <c:pt idx="302">
                  <c:v>28/01/2017</c:v>
                </c:pt>
                <c:pt idx="303">
                  <c:v>29/01/2017</c:v>
                </c:pt>
                <c:pt idx="304">
                  <c:v>30/01/2017</c:v>
                </c:pt>
                <c:pt idx="305">
                  <c:v>31/01/2017</c:v>
                </c:pt>
                <c:pt idx="306">
                  <c:v>01/02/2017</c:v>
                </c:pt>
                <c:pt idx="307">
                  <c:v>02/02/2017</c:v>
                </c:pt>
                <c:pt idx="308">
                  <c:v>03/02/2017</c:v>
                </c:pt>
                <c:pt idx="309">
                  <c:v>04/02/2017</c:v>
                </c:pt>
                <c:pt idx="310">
                  <c:v>05/02/2017</c:v>
                </c:pt>
                <c:pt idx="311">
                  <c:v>06/02/2017</c:v>
                </c:pt>
                <c:pt idx="312">
                  <c:v>07/02/2017</c:v>
                </c:pt>
                <c:pt idx="313">
                  <c:v>08/02/2017</c:v>
                </c:pt>
                <c:pt idx="314">
                  <c:v>09/02/2017</c:v>
                </c:pt>
                <c:pt idx="315">
                  <c:v>10/02/2017</c:v>
                </c:pt>
                <c:pt idx="316">
                  <c:v>11/02/2017</c:v>
                </c:pt>
                <c:pt idx="317">
                  <c:v>12/02/2017</c:v>
                </c:pt>
                <c:pt idx="318">
                  <c:v>13/02/2017</c:v>
                </c:pt>
                <c:pt idx="319">
                  <c:v>14/02/2017</c:v>
                </c:pt>
                <c:pt idx="320">
                  <c:v>15/02/2017</c:v>
                </c:pt>
                <c:pt idx="321">
                  <c:v>16/02/2017</c:v>
                </c:pt>
                <c:pt idx="322">
                  <c:v>17/02/2017</c:v>
                </c:pt>
                <c:pt idx="323">
                  <c:v>18/02/2017</c:v>
                </c:pt>
                <c:pt idx="324">
                  <c:v>19/02/2017</c:v>
                </c:pt>
                <c:pt idx="325">
                  <c:v>20/02/2017</c:v>
                </c:pt>
                <c:pt idx="326">
                  <c:v>21/02/2017</c:v>
                </c:pt>
                <c:pt idx="327">
                  <c:v>22/02/2017</c:v>
                </c:pt>
                <c:pt idx="328">
                  <c:v>23/02/2017</c:v>
                </c:pt>
                <c:pt idx="329">
                  <c:v>24/02/2017</c:v>
                </c:pt>
                <c:pt idx="330">
                  <c:v>25/02/2017</c:v>
                </c:pt>
                <c:pt idx="331">
                  <c:v>26/02/2017</c:v>
                </c:pt>
                <c:pt idx="332">
                  <c:v>27/02/2017</c:v>
                </c:pt>
                <c:pt idx="333">
                  <c:v>28/02/2017</c:v>
                </c:pt>
                <c:pt idx="334">
                  <c:v>1/03/2017</c:v>
                </c:pt>
                <c:pt idx="335">
                  <c:v>2/03/2017</c:v>
                </c:pt>
                <c:pt idx="336">
                  <c:v>3/03/2017</c:v>
                </c:pt>
                <c:pt idx="337">
                  <c:v>4/03/2017</c:v>
                </c:pt>
                <c:pt idx="338">
                  <c:v>5/03/2017</c:v>
                </c:pt>
                <c:pt idx="339">
                  <c:v>6/03/2017</c:v>
                </c:pt>
                <c:pt idx="340">
                  <c:v>7/03/2017</c:v>
                </c:pt>
                <c:pt idx="341">
                  <c:v>8/03/2017</c:v>
                </c:pt>
                <c:pt idx="342">
                  <c:v>9/03/2017</c:v>
                </c:pt>
                <c:pt idx="343">
                  <c:v>10/03/2017</c:v>
                </c:pt>
                <c:pt idx="344">
                  <c:v>11/03/2017</c:v>
                </c:pt>
                <c:pt idx="345">
                  <c:v>12/03/2017</c:v>
                </c:pt>
                <c:pt idx="346">
                  <c:v>13/03/2017</c:v>
                </c:pt>
                <c:pt idx="347">
                  <c:v>14/03/2017</c:v>
                </c:pt>
                <c:pt idx="348">
                  <c:v>15/03/2017</c:v>
                </c:pt>
                <c:pt idx="349">
                  <c:v>16/03/2017</c:v>
                </c:pt>
                <c:pt idx="350">
                  <c:v>17/03/2017</c:v>
                </c:pt>
                <c:pt idx="351">
                  <c:v>18/03/2017</c:v>
                </c:pt>
                <c:pt idx="352">
                  <c:v>19/03/2017</c:v>
                </c:pt>
                <c:pt idx="353">
                  <c:v>20/03/2017</c:v>
                </c:pt>
                <c:pt idx="354">
                  <c:v>21/03/2017</c:v>
                </c:pt>
                <c:pt idx="355">
                  <c:v>22/03/2017</c:v>
                </c:pt>
                <c:pt idx="356">
                  <c:v>23/03/2017</c:v>
                </c:pt>
                <c:pt idx="357">
                  <c:v>24/03/2017</c:v>
                </c:pt>
                <c:pt idx="358">
                  <c:v>25/03/2017</c:v>
                </c:pt>
                <c:pt idx="359">
                  <c:v>26/03/2017</c:v>
                </c:pt>
                <c:pt idx="360">
                  <c:v>27/03/2017</c:v>
                </c:pt>
                <c:pt idx="361">
                  <c:v>28/03/2017</c:v>
                </c:pt>
                <c:pt idx="362">
                  <c:v>29/03/2017</c:v>
                </c:pt>
                <c:pt idx="363">
                  <c:v>30/03/2017</c:v>
                </c:pt>
                <c:pt idx="364">
                  <c:v>31/03/2017</c:v>
                </c:pt>
              </c:strCache>
            </c:strRef>
          </c:cat>
          <c:val>
            <c:numRef>
              <c:f>Hahei!$BN$9:$BN$373</c:f>
              <c:numCache>
                <c:formatCode>General</c:formatCode>
                <c:ptCount val="365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  <c:pt idx="20">
                  <c:v>700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700</c:v>
                </c:pt>
                <c:pt idx="26">
                  <c:v>700</c:v>
                </c:pt>
                <c:pt idx="27">
                  <c:v>700</c:v>
                </c:pt>
                <c:pt idx="28">
                  <c:v>700</c:v>
                </c:pt>
                <c:pt idx="29">
                  <c:v>700</c:v>
                </c:pt>
                <c:pt idx="30">
                  <c:v>700</c:v>
                </c:pt>
                <c:pt idx="31">
                  <c:v>700</c:v>
                </c:pt>
                <c:pt idx="32">
                  <c:v>700</c:v>
                </c:pt>
                <c:pt idx="33">
                  <c:v>700</c:v>
                </c:pt>
                <c:pt idx="34">
                  <c:v>700</c:v>
                </c:pt>
                <c:pt idx="35">
                  <c:v>700</c:v>
                </c:pt>
                <c:pt idx="36">
                  <c:v>700</c:v>
                </c:pt>
                <c:pt idx="37">
                  <c:v>700</c:v>
                </c:pt>
                <c:pt idx="38">
                  <c:v>700</c:v>
                </c:pt>
                <c:pt idx="39">
                  <c:v>700</c:v>
                </c:pt>
                <c:pt idx="40">
                  <c:v>700</c:v>
                </c:pt>
                <c:pt idx="41">
                  <c:v>700</c:v>
                </c:pt>
                <c:pt idx="42">
                  <c:v>700</c:v>
                </c:pt>
                <c:pt idx="43">
                  <c:v>700</c:v>
                </c:pt>
                <c:pt idx="44">
                  <c:v>700</c:v>
                </c:pt>
                <c:pt idx="45">
                  <c:v>700</c:v>
                </c:pt>
                <c:pt idx="46">
                  <c:v>700</c:v>
                </c:pt>
                <c:pt idx="47">
                  <c:v>700</c:v>
                </c:pt>
                <c:pt idx="48">
                  <c:v>700</c:v>
                </c:pt>
                <c:pt idx="49">
                  <c:v>700</c:v>
                </c:pt>
                <c:pt idx="50">
                  <c:v>700</c:v>
                </c:pt>
                <c:pt idx="51">
                  <c:v>700</c:v>
                </c:pt>
                <c:pt idx="52">
                  <c:v>700</c:v>
                </c:pt>
                <c:pt idx="53">
                  <c:v>700</c:v>
                </c:pt>
                <c:pt idx="54">
                  <c:v>700</c:v>
                </c:pt>
                <c:pt idx="55">
                  <c:v>700</c:v>
                </c:pt>
                <c:pt idx="56">
                  <c:v>700</c:v>
                </c:pt>
                <c:pt idx="57">
                  <c:v>700</c:v>
                </c:pt>
                <c:pt idx="58">
                  <c:v>700</c:v>
                </c:pt>
                <c:pt idx="59">
                  <c:v>700</c:v>
                </c:pt>
                <c:pt idx="60">
                  <c:v>700</c:v>
                </c:pt>
                <c:pt idx="61">
                  <c:v>700</c:v>
                </c:pt>
                <c:pt idx="62">
                  <c:v>700</c:v>
                </c:pt>
                <c:pt idx="63">
                  <c:v>700</c:v>
                </c:pt>
                <c:pt idx="64">
                  <c:v>700</c:v>
                </c:pt>
                <c:pt idx="65">
                  <c:v>700</c:v>
                </c:pt>
                <c:pt idx="66">
                  <c:v>700</c:v>
                </c:pt>
                <c:pt idx="67">
                  <c:v>700</c:v>
                </c:pt>
                <c:pt idx="68">
                  <c:v>700</c:v>
                </c:pt>
                <c:pt idx="69">
                  <c:v>700</c:v>
                </c:pt>
                <c:pt idx="70">
                  <c:v>700</c:v>
                </c:pt>
                <c:pt idx="71">
                  <c:v>700</c:v>
                </c:pt>
                <c:pt idx="72">
                  <c:v>700</c:v>
                </c:pt>
                <c:pt idx="73">
                  <c:v>700</c:v>
                </c:pt>
                <c:pt idx="74">
                  <c:v>700</c:v>
                </c:pt>
                <c:pt idx="75">
                  <c:v>700</c:v>
                </c:pt>
                <c:pt idx="76">
                  <c:v>700</c:v>
                </c:pt>
                <c:pt idx="77">
                  <c:v>700</c:v>
                </c:pt>
                <c:pt idx="78">
                  <c:v>700</c:v>
                </c:pt>
                <c:pt idx="79">
                  <c:v>700</c:v>
                </c:pt>
                <c:pt idx="80">
                  <c:v>700</c:v>
                </c:pt>
                <c:pt idx="81">
                  <c:v>700</c:v>
                </c:pt>
                <c:pt idx="82">
                  <c:v>700</c:v>
                </c:pt>
                <c:pt idx="83">
                  <c:v>700</c:v>
                </c:pt>
                <c:pt idx="84">
                  <c:v>700</c:v>
                </c:pt>
                <c:pt idx="85">
                  <c:v>700</c:v>
                </c:pt>
                <c:pt idx="86">
                  <c:v>700</c:v>
                </c:pt>
                <c:pt idx="87">
                  <c:v>700</c:v>
                </c:pt>
                <c:pt idx="88">
                  <c:v>700</c:v>
                </c:pt>
                <c:pt idx="89">
                  <c:v>700</c:v>
                </c:pt>
                <c:pt idx="90">
                  <c:v>700</c:v>
                </c:pt>
                <c:pt idx="91">
                  <c:v>700</c:v>
                </c:pt>
                <c:pt idx="92">
                  <c:v>700</c:v>
                </c:pt>
                <c:pt idx="93">
                  <c:v>700</c:v>
                </c:pt>
                <c:pt idx="94">
                  <c:v>700</c:v>
                </c:pt>
                <c:pt idx="95">
                  <c:v>700</c:v>
                </c:pt>
                <c:pt idx="96">
                  <c:v>700</c:v>
                </c:pt>
                <c:pt idx="97">
                  <c:v>700</c:v>
                </c:pt>
                <c:pt idx="98">
                  <c:v>700</c:v>
                </c:pt>
                <c:pt idx="99">
                  <c:v>700</c:v>
                </c:pt>
                <c:pt idx="100">
                  <c:v>700</c:v>
                </c:pt>
                <c:pt idx="101">
                  <c:v>700</c:v>
                </c:pt>
                <c:pt idx="102">
                  <c:v>700</c:v>
                </c:pt>
                <c:pt idx="103">
                  <c:v>700</c:v>
                </c:pt>
                <c:pt idx="104">
                  <c:v>700</c:v>
                </c:pt>
                <c:pt idx="105">
                  <c:v>700</c:v>
                </c:pt>
                <c:pt idx="106">
                  <c:v>700</c:v>
                </c:pt>
                <c:pt idx="107">
                  <c:v>700</c:v>
                </c:pt>
                <c:pt idx="108">
                  <c:v>700</c:v>
                </c:pt>
                <c:pt idx="109">
                  <c:v>700</c:v>
                </c:pt>
                <c:pt idx="110">
                  <c:v>700</c:v>
                </c:pt>
                <c:pt idx="111">
                  <c:v>700</c:v>
                </c:pt>
                <c:pt idx="112">
                  <c:v>700</c:v>
                </c:pt>
                <c:pt idx="113">
                  <c:v>700</c:v>
                </c:pt>
                <c:pt idx="114">
                  <c:v>700</c:v>
                </c:pt>
                <c:pt idx="115">
                  <c:v>700</c:v>
                </c:pt>
                <c:pt idx="116">
                  <c:v>700</c:v>
                </c:pt>
                <c:pt idx="117">
                  <c:v>700</c:v>
                </c:pt>
                <c:pt idx="118">
                  <c:v>700</c:v>
                </c:pt>
                <c:pt idx="119">
                  <c:v>700</c:v>
                </c:pt>
                <c:pt idx="120">
                  <c:v>700</c:v>
                </c:pt>
                <c:pt idx="121">
                  <c:v>700</c:v>
                </c:pt>
                <c:pt idx="122">
                  <c:v>700</c:v>
                </c:pt>
                <c:pt idx="123">
                  <c:v>700</c:v>
                </c:pt>
                <c:pt idx="124">
                  <c:v>700</c:v>
                </c:pt>
                <c:pt idx="125">
                  <c:v>700</c:v>
                </c:pt>
                <c:pt idx="126">
                  <c:v>700</c:v>
                </c:pt>
                <c:pt idx="127">
                  <c:v>700</c:v>
                </c:pt>
                <c:pt idx="128">
                  <c:v>700</c:v>
                </c:pt>
                <c:pt idx="129">
                  <c:v>700</c:v>
                </c:pt>
                <c:pt idx="130">
                  <c:v>700</c:v>
                </c:pt>
                <c:pt idx="131">
                  <c:v>700</c:v>
                </c:pt>
                <c:pt idx="132">
                  <c:v>700</c:v>
                </c:pt>
                <c:pt idx="133">
                  <c:v>700</c:v>
                </c:pt>
                <c:pt idx="134">
                  <c:v>700</c:v>
                </c:pt>
                <c:pt idx="135">
                  <c:v>700</c:v>
                </c:pt>
                <c:pt idx="136">
                  <c:v>700</c:v>
                </c:pt>
                <c:pt idx="137">
                  <c:v>700</c:v>
                </c:pt>
                <c:pt idx="138">
                  <c:v>700</c:v>
                </c:pt>
                <c:pt idx="139">
                  <c:v>700</c:v>
                </c:pt>
                <c:pt idx="140">
                  <c:v>700</c:v>
                </c:pt>
                <c:pt idx="141">
                  <c:v>700</c:v>
                </c:pt>
                <c:pt idx="142">
                  <c:v>700</c:v>
                </c:pt>
                <c:pt idx="143">
                  <c:v>700</c:v>
                </c:pt>
                <c:pt idx="144">
                  <c:v>700</c:v>
                </c:pt>
                <c:pt idx="145">
                  <c:v>700</c:v>
                </c:pt>
                <c:pt idx="146">
                  <c:v>700</c:v>
                </c:pt>
                <c:pt idx="147">
                  <c:v>700</c:v>
                </c:pt>
                <c:pt idx="148">
                  <c:v>700</c:v>
                </c:pt>
                <c:pt idx="149">
                  <c:v>700</c:v>
                </c:pt>
                <c:pt idx="150">
                  <c:v>700</c:v>
                </c:pt>
                <c:pt idx="151">
                  <c:v>700</c:v>
                </c:pt>
                <c:pt idx="152">
                  <c:v>700</c:v>
                </c:pt>
                <c:pt idx="153">
                  <c:v>700</c:v>
                </c:pt>
                <c:pt idx="154">
                  <c:v>700</c:v>
                </c:pt>
                <c:pt idx="155">
                  <c:v>700</c:v>
                </c:pt>
                <c:pt idx="156">
                  <c:v>700</c:v>
                </c:pt>
                <c:pt idx="157">
                  <c:v>700</c:v>
                </c:pt>
                <c:pt idx="158">
                  <c:v>700</c:v>
                </c:pt>
                <c:pt idx="159">
                  <c:v>700</c:v>
                </c:pt>
                <c:pt idx="160">
                  <c:v>700</c:v>
                </c:pt>
                <c:pt idx="161">
                  <c:v>700</c:v>
                </c:pt>
                <c:pt idx="162">
                  <c:v>700</c:v>
                </c:pt>
                <c:pt idx="163">
                  <c:v>700</c:v>
                </c:pt>
                <c:pt idx="164">
                  <c:v>700</c:v>
                </c:pt>
                <c:pt idx="165">
                  <c:v>700</c:v>
                </c:pt>
                <c:pt idx="166">
                  <c:v>700</c:v>
                </c:pt>
                <c:pt idx="167">
                  <c:v>700</c:v>
                </c:pt>
                <c:pt idx="168">
                  <c:v>700</c:v>
                </c:pt>
                <c:pt idx="169">
                  <c:v>700</c:v>
                </c:pt>
                <c:pt idx="170">
                  <c:v>700</c:v>
                </c:pt>
                <c:pt idx="171">
                  <c:v>700</c:v>
                </c:pt>
                <c:pt idx="172">
                  <c:v>700</c:v>
                </c:pt>
                <c:pt idx="173">
                  <c:v>700</c:v>
                </c:pt>
                <c:pt idx="174">
                  <c:v>700</c:v>
                </c:pt>
                <c:pt idx="175">
                  <c:v>700</c:v>
                </c:pt>
                <c:pt idx="176">
                  <c:v>700</c:v>
                </c:pt>
                <c:pt idx="177">
                  <c:v>700</c:v>
                </c:pt>
                <c:pt idx="178">
                  <c:v>700</c:v>
                </c:pt>
                <c:pt idx="179">
                  <c:v>700</c:v>
                </c:pt>
                <c:pt idx="180">
                  <c:v>700</c:v>
                </c:pt>
                <c:pt idx="181">
                  <c:v>700</c:v>
                </c:pt>
                <c:pt idx="182">
                  <c:v>700</c:v>
                </c:pt>
                <c:pt idx="183">
                  <c:v>700</c:v>
                </c:pt>
                <c:pt idx="184">
                  <c:v>700</c:v>
                </c:pt>
                <c:pt idx="185">
                  <c:v>700</c:v>
                </c:pt>
                <c:pt idx="186">
                  <c:v>700</c:v>
                </c:pt>
                <c:pt idx="187">
                  <c:v>700</c:v>
                </c:pt>
                <c:pt idx="188">
                  <c:v>700</c:v>
                </c:pt>
                <c:pt idx="189">
                  <c:v>700</c:v>
                </c:pt>
                <c:pt idx="190">
                  <c:v>700</c:v>
                </c:pt>
                <c:pt idx="191">
                  <c:v>700</c:v>
                </c:pt>
                <c:pt idx="192">
                  <c:v>700</c:v>
                </c:pt>
                <c:pt idx="193">
                  <c:v>700</c:v>
                </c:pt>
                <c:pt idx="194">
                  <c:v>700</c:v>
                </c:pt>
                <c:pt idx="195">
                  <c:v>700</c:v>
                </c:pt>
                <c:pt idx="196">
                  <c:v>700</c:v>
                </c:pt>
                <c:pt idx="197">
                  <c:v>700</c:v>
                </c:pt>
                <c:pt idx="198">
                  <c:v>700</c:v>
                </c:pt>
                <c:pt idx="199">
                  <c:v>700</c:v>
                </c:pt>
                <c:pt idx="200">
                  <c:v>700</c:v>
                </c:pt>
                <c:pt idx="201">
                  <c:v>700</c:v>
                </c:pt>
                <c:pt idx="202">
                  <c:v>700</c:v>
                </c:pt>
                <c:pt idx="203">
                  <c:v>700</c:v>
                </c:pt>
                <c:pt idx="204">
                  <c:v>700</c:v>
                </c:pt>
                <c:pt idx="205">
                  <c:v>700</c:v>
                </c:pt>
                <c:pt idx="206">
                  <c:v>700</c:v>
                </c:pt>
                <c:pt idx="207">
                  <c:v>700</c:v>
                </c:pt>
                <c:pt idx="208">
                  <c:v>700</c:v>
                </c:pt>
                <c:pt idx="209">
                  <c:v>700</c:v>
                </c:pt>
                <c:pt idx="210">
                  <c:v>700</c:v>
                </c:pt>
                <c:pt idx="211">
                  <c:v>700</c:v>
                </c:pt>
                <c:pt idx="212">
                  <c:v>700</c:v>
                </c:pt>
                <c:pt idx="213">
                  <c:v>700</c:v>
                </c:pt>
                <c:pt idx="214">
                  <c:v>700</c:v>
                </c:pt>
                <c:pt idx="215">
                  <c:v>700</c:v>
                </c:pt>
                <c:pt idx="216">
                  <c:v>700</c:v>
                </c:pt>
                <c:pt idx="217">
                  <c:v>700</c:v>
                </c:pt>
                <c:pt idx="218">
                  <c:v>700</c:v>
                </c:pt>
                <c:pt idx="219">
                  <c:v>700</c:v>
                </c:pt>
                <c:pt idx="220">
                  <c:v>700</c:v>
                </c:pt>
                <c:pt idx="221">
                  <c:v>700</c:v>
                </c:pt>
                <c:pt idx="222">
                  <c:v>700</c:v>
                </c:pt>
                <c:pt idx="223">
                  <c:v>700</c:v>
                </c:pt>
                <c:pt idx="224">
                  <c:v>700</c:v>
                </c:pt>
                <c:pt idx="225">
                  <c:v>700</c:v>
                </c:pt>
                <c:pt idx="226">
                  <c:v>700</c:v>
                </c:pt>
                <c:pt idx="227">
                  <c:v>700</c:v>
                </c:pt>
                <c:pt idx="228">
                  <c:v>700</c:v>
                </c:pt>
                <c:pt idx="229">
                  <c:v>700</c:v>
                </c:pt>
                <c:pt idx="230">
                  <c:v>700</c:v>
                </c:pt>
                <c:pt idx="231">
                  <c:v>700</c:v>
                </c:pt>
                <c:pt idx="232">
                  <c:v>700</c:v>
                </c:pt>
                <c:pt idx="233">
                  <c:v>700</c:v>
                </c:pt>
                <c:pt idx="234">
                  <c:v>700</c:v>
                </c:pt>
                <c:pt idx="235">
                  <c:v>700</c:v>
                </c:pt>
                <c:pt idx="236">
                  <c:v>700</c:v>
                </c:pt>
                <c:pt idx="237">
                  <c:v>700</c:v>
                </c:pt>
                <c:pt idx="238">
                  <c:v>700</c:v>
                </c:pt>
                <c:pt idx="239">
                  <c:v>700</c:v>
                </c:pt>
                <c:pt idx="240">
                  <c:v>700</c:v>
                </c:pt>
                <c:pt idx="241">
                  <c:v>700</c:v>
                </c:pt>
                <c:pt idx="242">
                  <c:v>700</c:v>
                </c:pt>
                <c:pt idx="243">
                  <c:v>700</c:v>
                </c:pt>
                <c:pt idx="244">
                  <c:v>700</c:v>
                </c:pt>
                <c:pt idx="245">
                  <c:v>700</c:v>
                </c:pt>
                <c:pt idx="246">
                  <c:v>700</c:v>
                </c:pt>
                <c:pt idx="247">
                  <c:v>700</c:v>
                </c:pt>
                <c:pt idx="248">
                  <c:v>700</c:v>
                </c:pt>
                <c:pt idx="249">
                  <c:v>700</c:v>
                </c:pt>
                <c:pt idx="250">
                  <c:v>700</c:v>
                </c:pt>
                <c:pt idx="251">
                  <c:v>700</c:v>
                </c:pt>
                <c:pt idx="252">
                  <c:v>700</c:v>
                </c:pt>
                <c:pt idx="253">
                  <c:v>700</c:v>
                </c:pt>
                <c:pt idx="254">
                  <c:v>700</c:v>
                </c:pt>
                <c:pt idx="255">
                  <c:v>700</c:v>
                </c:pt>
                <c:pt idx="256">
                  <c:v>700</c:v>
                </c:pt>
                <c:pt idx="257">
                  <c:v>700</c:v>
                </c:pt>
                <c:pt idx="258">
                  <c:v>700</c:v>
                </c:pt>
                <c:pt idx="259">
                  <c:v>700</c:v>
                </c:pt>
                <c:pt idx="260">
                  <c:v>700</c:v>
                </c:pt>
                <c:pt idx="261">
                  <c:v>700</c:v>
                </c:pt>
                <c:pt idx="262">
                  <c:v>700</c:v>
                </c:pt>
                <c:pt idx="263">
                  <c:v>700</c:v>
                </c:pt>
                <c:pt idx="264">
                  <c:v>700</c:v>
                </c:pt>
                <c:pt idx="265">
                  <c:v>700</c:v>
                </c:pt>
                <c:pt idx="266">
                  <c:v>700</c:v>
                </c:pt>
                <c:pt idx="267">
                  <c:v>700</c:v>
                </c:pt>
                <c:pt idx="268">
                  <c:v>700</c:v>
                </c:pt>
                <c:pt idx="269">
                  <c:v>700</c:v>
                </c:pt>
                <c:pt idx="270">
                  <c:v>700</c:v>
                </c:pt>
                <c:pt idx="271">
                  <c:v>700</c:v>
                </c:pt>
                <c:pt idx="272">
                  <c:v>700</c:v>
                </c:pt>
                <c:pt idx="273">
                  <c:v>700</c:v>
                </c:pt>
                <c:pt idx="274">
                  <c:v>700</c:v>
                </c:pt>
                <c:pt idx="275">
                  <c:v>700</c:v>
                </c:pt>
                <c:pt idx="276">
                  <c:v>700</c:v>
                </c:pt>
                <c:pt idx="277">
                  <c:v>700</c:v>
                </c:pt>
                <c:pt idx="278">
                  <c:v>700</c:v>
                </c:pt>
                <c:pt idx="279">
                  <c:v>700</c:v>
                </c:pt>
                <c:pt idx="280">
                  <c:v>700</c:v>
                </c:pt>
                <c:pt idx="281">
                  <c:v>700</c:v>
                </c:pt>
                <c:pt idx="282">
                  <c:v>700</c:v>
                </c:pt>
                <c:pt idx="283">
                  <c:v>700</c:v>
                </c:pt>
                <c:pt idx="284">
                  <c:v>700</c:v>
                </c:pt>
                <c:pt idx="285">
                  <c:v>700</c:v>
                </c:pt>
                <c:pt idx="286">
                  <c:v>700</c:v>
                </c:pt>
                <c:pt idx="287">
                  <c:v>700</c:v>
                </c:pt>
                <c:pt idx="288">
                  <c:v>700</c:v>
                </c:pt>
                <c:pt idx="289">
                  <c:v>700</c:v>
                </c:pt>
                <c:pt idx="290">
                  <c:v>700</c:v>
                </c:pt>
                <c:pt idx="291">
                  <c:v>700</c:v>
                </c:pt>
                <c:pt idx="292">
                  <c:v>700</c:v>
                </c:pt>
                <c:pt idx="293">
                  <c:v>700</c:v>
                </c:pt>
                <c:pt idx="294">
                  <c:v>700</c:v>
                </c:pt>
                <c:pt idx="295">
                  <c:v>700</c:v>
                </c:pt>
                <c:pt idx="296">
                  <c:v>700</c:v>
                </c:pt>
                <c:pt idx="297">
                  <c:v>700</c:v>
                </c:pt>
                <c:pt idx="298">
                  <c:v>700</c:v>
                </c:pt>
                <c:pt idx="299">
                  <c:v>700</c:v>
                </c:pt>
                <c:pt idx="300">
                  <c:v>700</c:v>
                </c:pt>
                <c:pt idx="301">
                  <c:v>700</c:v>
                </c:pt>
                <c:pt idx="302">
                  <c:v>700</c:v>
                </c:pt>
                <c:pt idx="303">
                  <c:v>700</c:v>
                </c:pt>
                <c:pt idx="304">
                  <c:v>700</c:v>
                </c:pt>
                <c:pt idx="305">
                  <c:v>700</c:v>
                </c:pt>
                <c:pt idx="306">
                  <c:v>700</c:v>
                </c:pt>
                <c:pt idx="307">
                  <c:v>700</c:v>
                </c:pt>
                <c:pt idx="308">
                  <c:v>700</c:v>
                </c:pt>
                <c:pt idx="309">
                  <c:v>700</c:v>
                </c:pt>
                <c:pt idx="310">
                  <c:v>700</c:v>
                </c:pt>
                <c:pt idx="311">
                  <c:v>700</c:v>
                </c:pt>
                <c:pt idx="312">
                  <c:v>700</c:v>
                </c:pt>
                <c:pt idx="313">
                  <c:v>700</c:v>
                </c:pt>
                <c:pt idx="314">
                  <c:v>700</c:v>
                </c:pt>
                <c:pt idx="315">
                  <c:v>700</c:v>
                </c:pt>
                <c:pt idx="316">
                  <c:v>700</c:v>
                </c:pt>
                <c:pt idx="317">
                  <c:v>700</c:v>
                </c:pt>
                <c:pt idx="318">
                  <c:v>700</c:v>
                </c:pt>
                <c:pt idx="319">
                  <c:v>700</c:v>
                </c:pt>
                <c:pt idx="320">
                  <c:v>700</c:v>
                </c:pt>
                <c:pt idx="321">
                  <c:v>700</c:v>
                </c:pt>
                <c:pt idx="322">
                  <c:v>700</c:v>
                </c:pt>
                <c:pt idx="323">
                  <c:v>700</c:v>
                </c:pt>
                <c:pt idx="324">
                  <c:v>700</c:v>
                </c:pt>
                <c:pt idx="325">
                  <c:v>700</c:v>
                </c:pt>
                <c:pt idx="326">
                  <c:v>700</c:v>
                </c:pt>
                <c:pt idx="327">
                  <c:v>700</c:v>
                </c:pt>
                <c:pt idx="328">
                  <c:v>700</c:v>
                </c:pt>
                <c:pt idx="329">
                  <c:v>700</c:v>
                </c:pt>
                <c:pt idx="330">
                  <c:v>700</c:v>
                </c:pt>
                <c:pt idx="331">
                  <c:v>700</c:v>
                </c:pt>
                <c:pt idx="332">
                  <c:v>700</c:v>
                </c:pt>
                <c:pt idx="333">
                  <c:v>700</c:v>
                </c:pt>
                <c:pt idx="334">
                  <c:v>700</c:v>
                </c:pt>
                <c:pt idx="335">
                  <c:v>700</c:v>
                </c:pt>
                <c:pt idx="336">
                  <c:v>700</c:v>
                </c:pt>
                <c:pt idx="337">
                  <c:v>700</c:v>
                </c:pt>
                <c:pt idx="338">
                  <c:v>700</c:v>
                </c:pt>
                <c:pt idx="339">
                  <c:v>700</c:v>
                </c:pt>
                <c:pt idx="340">
                  <c:v>700</c:v>
                </c:pt>
                <c:pt idx="341">
                  <c:v>700</c:v>
                </c:pt>
                <c:pt idx="342">
                  <c:v>700</c:v>
                </c:pt>
                <c:pt idx="343">
                  <c:v>700</c:v>
                </c:pt>
                <c:pt idx="344">
                  <c:v>700</c:v>
                </c:pt>
                <c:pt idx="345">
                  <c:v>700</c:v>
                </c:pt>
                <c:pt idx="346">
                  <c:v>700</c:v>
                </c:pt>
                <c:pt idx="347">
                  <c:v>700</c:v>
                </c:pt>
                <c:pt idx="348">
                  <c:v>700</c:v>
                </c:pt>
                <c:pt idx="349">
                  <c:v>700</c:v>
                </c:pt>
                <c:pt idx="350">
                  <c:v>700</c:v>
                </c:pt>
                <c:pt idx="351">
                  <c:v>700</c:v>
                </c:pt>
                <c:pt idx="352">
                  <c:v>700</c:v>
                </c:pt>
                <c:pt idx="353">
                  <c:v>700</c:v>
                </c:pt>
                <c:pt idx="354">
                  <c:v>700</c:v>
                </c:pt>
                <c:pt idx="355">
                  <c:v>700</c:v>
                </c:pt>
                <c:pt idx="356">
                  <c:v>700</c:v>
                </c:pt>
                <c:pt idx="357">
                  <c:v>700</c:v>
                </c:pt>
                <c:pt idx="358">
                  <c:v>700</c:v>
                </c:pt>
                <c:pt idx="359">
                  <c:v>700</c:v>
                </c:pt>
                <c:pt idx="360">
                  <c:v>700</c:v>
                </c:pt>
                <c:pt idx="361">
                  <c:v>700</c:v>
                </c:pt>
                <c:pt idx="362">
                  <c:v>700</c:v>
                </c:pt>
                <c:pt idx="363">
                  <c:v>700</c:v>
                </c:pt>
                <c:pt idx="364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881-83C6-BDC25BEE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98240"/>
        <c:axId val="61188352"/>
      </c:lineChart>
      <c:catAx>
        <c:axId val="61098240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188352"/>
        <c:crosses val="autoZero"/>
        <c:auto val="1"/>
        <c:lblAlgn val="ctr"/>
        <c:lblOffset val="100"/>
        <c:tickLblSkip val="30"/>
        <c:tickMarkSkip val="1"/>
        <c:noMultiLvlLbl val="0"/>
      </c:catAx>
      <c:valAx>
        <c:axId val="61188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Volume (m3)</a:t>
                </a:r>
              </a:p>
            </c:rich>
          </c:tx>
          <c:layout>
            <c:manualLayout>
              <c:xMode val="edge"/>
              <c:yMode val="edge"/>
              <c:x val="8.481175984466521E-3"/>
              <c:y val="0.371255050884307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098240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300968006259176"/>
          <c:y val="0.94794610482953945"/>
          <c:w val="0.37339421088040176"/>
          <c:h val="4.29712430360373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Suspended Solids Concentrations</a:t>
            </a:r>
          </a:p>
        </c:rich>
      </c:tx>
      <c:layout>
        <c:manualLayout>
          <c:xMode val="edge"/>
          <c:yMode val="edge"/>
          <c:x val="0.2334647393780114"/>
          <c:y val="4.01877294663680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95970214629873"/>
          <c:y val="0.17408363543999825"/>
          <c:w val="0.8226018396846273"/>
          <c:h val="0.50747384155455899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Data'!$D$4:$D$133</c:f>
              <c:numCache>
                <c:formatCode>0.00</c:formatCode>
                <c:ptCount val="130"/>
                <c:pt idx="1">
                  <c:v>39</c:v>
                </c:pt>
                <c:pt idx="3">
                  <c:v>27.666666670000001</c:v>
                </c:pt>
                <c:pt idx="5">
                  <c:v>50.6</c:v>
                </c:pt>
                <c:pt idx="7">
                  <c:v>59.5</c:v>
                </c:pt>
                <c:pt idx="11">
                  <c:v>45</c:v>
                </c:pt>
                <c:pt idx="17">
                  <c:v>35.75</c:v>
                </c:pt>
                <c:pt idx="19">
                  <c:v>42</c:v>
                </c:pt>
                <c:pt idx="21">
                  <c:v>50</c:v>
                </c:pt>
                <c:pt idx="23">
                  <c:v>73</c:v>
                </c:pt>
                <c:pt idx="25">
                  <c:v>1</c:v>
                </c:pt>
                <c:pt idx="28">
                  <c:v>90</c:v>
                </c:pt>
                <c:pt idx="34">
                  <c:v>80</c:v>
                </c:pt>
                <c:pt idx="36">
                  <c:v>60</c:v>
                </c:pt>
                <c:pt idx="38">
                  <c:v>1</c:v>
                </c:pt>
                <c:pt idx="40">
                  <c:v>35</c:v>
                </c:pt>
                <c:pt idx="42">
                  <c:v>17</c:v>
                </c:pt>
                <c:pt idx="48">
                  <c:v>110</c:v>
                </c:pt>
                <c:pt idx="52">
                  <c:v>71</c:v>
                </c:pt>
                <c:pt idx="54">
                  <c:v>71</c:v>
                </c:pt>
                <c:pt idx="56">
                  <c:v>38</c:v>
                </c:pt>
                <c:pt idx="58">
                  <c:v>69</c:v>
                </c:pt>
                <c:pt idx="60">
                  <c:v>77</c:v>
                </c:pt>
                <c:pt idx="66">
                  <c:v>75</c:v>
                </c:pt>
                <c:pt idx="70">
                  <c:v>78</c:v>
                </c:pt>
                <c:pt idx="72">
                  <c:v>80</c:v>
                </c:pt>
                <c:pt idx="74">
                  <c:v>59</c:v>
                </c:pt>
                <c:pt idx="76">
                  <c:v>49</c:v>
                </c:pt>
                <c:pt idx="78">
                  <c:v>140</c:v>
                </c:pt>
                <c:pt idx="86">
                  <c:v>260</c:v>
                </c:pt>
                <c:pt idx="89">
                  <c:v>71</c:v>
                </c:pt>
                <c:pt idx="93">
                  <c:v>49</c:v>
                </c:pt>
                <c:pt idx="95">
                  <c:v>65</c:v>
                </c:pt>
                <c:pt idx="97">
                  <c:v>65</c:v>
                </c:pt>
                <c:pt idx="101">
                  <c:v>120</c:v>
                </c:pt>
                <c:pt idx="110">
                  <c:v>91</c:v>
                </c:pt>
                <c:pt idx="112">
                  <c:v>69</c:v>
                </c:pt>
                <c:pt idx="114">
                  <c:v>61</c:v>
                </c:pt>
                <c:pt idx="116">
                  <c:v>70</c:v>
                </c:pt>
                <c:pt idx="118">
                  <c:v>120</c:v>
                </c:pt>
                <c:pt idx="124">
                  <c:v>67</c:v>
                </c:pt>
                <c:pt idx="12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C-49D8-9BE1-24007296E116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Data'!$P$4:$P$133</c:f>
              <c:numCache>
                <c:formatCode>General</c:formatCode>
                <c:ptCount val="130"/>
                <c:pt idx="1">
                  <c:v>2</c:v>
                </c:pt>
                <c:pt idx="3">
                  <c:v>4.2</c:v>
                </c:pt>
                <c:pt idx="5">
                  <c:v>2</c:v>
                </c:pt>
                <c:pt idx="7">
                  <c:v>5.4</c:v>
                </c:pt>
                <c:pt idx="11">
                  <c:v>8.5</c:v>
                </c:pt>
                <c:pt idx="17">
                  <c:v>3</c:v>
                </c:pt>
                <c:pt idx="19">
                  <c:v>2</c:v>
                </c:pt>
                <c:pt idx="21">
                  <c:v>2</c:v>
                </c:pt>
                <c:pt idx="23">
                  <c:v>2</c:v>
                </c:pt>
                <c:pt idx="25">
                  <c:v>3.8</c:v>
                </c:pt>
                <c:pt idx="28">
                  <c:v>0.5</c:v>
                </c:pt>
                <c:pt idx="34">
                  <c:v>0.5</c:v>
                </c:pt>
                <c:pt idx="36">
                  <c:v>0.59</c:v>
                </c:pt>
                <c:pt idx="38">
                  <c:v>0.5</c:v>
                </c:pt>
                <c:pt idx="40">
                  <c:v>4.0999999999999996</c:v>
                </c:pt>
                <c:pt idx="42">
                  <c:v>7.6</c:v>
                </c:pt>
                <c:pt idx="48">
                  <c:v>2.6</c:v>
                </c:pt>
                <c:pt idx="52">
                  <c:v>0.72</c:v>
                </c:pt>
                <c:pt idx="54">
                  <c:v>0.59</c:v>
                </c:pt>
                <c:pt idx="56">
                  <c:v>0.66</c:v>
                </c:pt>
                <c:pt idx="58">
                  <c:v>0.89</c:v>
                </c:pt>
                <c:pt idx="60">
                  <c:v>0.64</c:v>
                </c:pt>
                <c:pt idx="66">
                  <c:v>1.4</c:v>
                </c:pt>
                <c:pt idx="70">
                  <c:v>0.5</c:v>
                </c:pt>
                <c:pt idx="72">
                  <c:v>0.5</c:v>
                </c:pt>
                <c:pt idx="74">
                  <c:v>0.6</c:v>
                </c:pt>
                <c:pt idx="76">
                  <c:v>0.65</c:v>
                </c:pt>
                <c:pt idx="78">
                  <c:v>0.5</c:v>
                </c:pt>
                <c:pt idx="86">
                  <c:v>5.5</c:v>
                </c:pt>
                <c:pt idx="89">
                  <c:v>4.3</c:v>
                </c:pt>
                <c:pt idx="93">
                  <c:v>1.4</c:v>
                </c:pt>
                <c:pt idx="95">
                  <c:v>1.3</c:v>
                </c:pt>
                <c:pt idx="97">
                  <c:v>2.2999999999999998</c:v>
                </c:pt>
                <c:pt idx="101">
                  <c:v>2</c:v>
                </c:pt>
                <c:pt idx="110">
                  <c:v>0.5</c:v>
                </c:pt>
                <c:pt idx="112">
                  <c:v>3</c:v>
                </c:pt>
                <c:pt idx="114">
                  <c:v>1.4</c:v>
                </c:pt>
                <c:pt idx="116">
                  <c:v>1.3</c:v>
                </c:pt>
                <c:pt idx="118">
                  <c:v>0.84</c:v>
                </c:pt>
                <c:pt idx="124">
                  <c:v>2.2999999999999998</c:v>
                </c:pt>
                <c:pt idx="12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C-49D8-9BE1-24007296E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5232"/>
        <c:axId val="112096768"/>
      </c:lineChart>
      <c:catAx>
        <c:axId val="1120952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2096768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12096768"/>
        <c:scaling>
          <c:orientation val="minMax"/>
          <c:max val="27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 b="1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3.5479632063074945E-2"/>
              <c:y val="0.263377283118202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2095232"/>
        <c:crosses val="autoZero"/>
        <c:crossBetween val="between"/>
        <c:majorUnit val="50"/>
      </c:valAx>
      <c:spPr>
        <a:solidFill>
          <a:sysClr val="window" lastClr="FFFFFF">
            <a:lumMod val="85000"/>
          </a:sysClr>
        </a:solidFill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Ammonia Concentrations</a:t>
            </a:r>
          </a:p>
        </c:rich>
      </c:tx>
      <c:layout>
        <c:manualLayout>
          <c:xMode val="edge"/>
          <c:yMode val="edge"/>
          <c:x val="0.30315001963337257"/>
          <c:y val="3.13199105145414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54795709591415"/>
          <c:y val="0.16778570463926906"/>
          <c:w val="0.83683386033438845"/>
          <c:h val="0.50633925792832968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Data'!$F$4:$F$133</c:f>
              <c:numCache>
                <c:formatCode>0.00</c:formatCode>
                <c:ptCount val="130"/>
                <c:pt idx="0">
                  <c:v>28.3</c:v>
                </c:pt>
                <c:pt idx="1">
                  <c:v>34.9</c:v>
                </c:pt>
                <c:pt idx="2">
                  <c:v>22.4</c:v>
                </c:pt>
                <c:pt idx="3">
                  <c:v>14.7</c:v>
                </c:pt>
                <c:pt idx="4">
                  <c:v>15.3</c:v>
                </c:pt>
                <c:pt idx="5">
                  <c:v>12.3</c:v>
                </c:pt>
                <c:pt idx="6">
                  <c:v>20.3</c:v>
                </c:pt>
                <c:pt idx="7">
                  <c:v>13.6</c:v>
                </c:pt>
                <c:pt idx="8">
                  <c:v>16.100000000000001</c:v>
                </c:pt>
                <c:pt idx="9">
                  <c:v>29.8</c:v>
                </c:pt>
                <c:pt idx="10">
                  <c:v>36.6</c:v>
                </c:pt>
                <c:pt idx="11">
                  <c:v>24.5</c:v>
                </c:pt>
                <c:pt idx="12">
                  <c:v>20.8</c:v>
                </c:pt>
                <c:pt idx="13">
                  <c:v>6.4</c:v>
                </c:pt>
                <c:pt idx="14">
                  <c:v>1.5</c:v>
                </c:pt>
                <c:pt idx="15">
                  <c:v>0.9</c:v>
                </c:pt>
                <c:pt idx="16">
                  <c:v>1.6</c:v>
                </c:pt>
                <c:pt idx="17">
                  <c:v>4.5</c:v>
                </c:pt>
                <c:pt idx="18">
                  <c:v>0.4</c:v>
                </c:pt>
                <c:pt idx="19">
                  <c:v>0.4</c:v>
                </c:pt>
                <c:pt idx="20">
                  <c:v>1.4</c:v>
                </c:pt>
                <c:pt idx="21">
                  <c:v>0.8</c:v>
                </c:pt>
                <c:pt idx="22">
                  <c:v>1</c:v>
                </c:pt>
                <c:pt idx="23">
                  <c:v>0.4</c:v>
                </c:pt>
                <c:pt idx="24">
                  <c:v>0.4</c:v>
                </c:pt>
                <c:pt idx="25">
                  <c:v>7.2</c:v>
                </c:pt>
                <c:pt idx="26">
                  <c:v>6.7</c:v>
                </c:pt>
                <c:pt idx="27">
                  <c:v>22</c:v>
                </c:pt>
                <c:pt idx="28">
                  <c:v>15</c:v>
                </c:pt>
                <c:pt idx="29">
                  <c:v>13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0.51</c:v>
                </c:pt>
                <c:pt idx="34">
                  <c:v>0.43</c:v>
                </c:pt>
                <c:pt idx="35">
                  <c:v>0.52</c:v>
                </c:pt>
                <c:pt idx="36">
                  <c:v>0.4</c:v>
                </c:pt>
                <c:pt idx="37">
                  <c:v>0.4</c:v>
                </c:pt>
                <c:pt idx="38">
                  <c:v>2.1</c:v>
                </c:pt>
                <c:pt idx="39">
                  <c:v>5.7</c:v>
                </c:pt>
                <c:pt idx="40">
                  <c:v>1.2</c:v>
                </c:pt>
                <c:pt idx="41">
                  <c:v>15</c:v>
                </c:pt>
                <c:pt idx="42">
                  <c:v>5.5</c:v>
                </c:pt>
                <c:pt idx="43">
                  <c:v>0.71</c:v>
                </c:pt>
                <c:pt idx="44">
                  <c:v>0.4</c:v>
                </c:pt>
                <c:pt idx="45">
                  <c:v>0.46</c:v>
                </c:pt>
                <c:pt idx="46">
                  <c:v>3.6</c:v>
                </c:pt>
                <c:pt idx="47">
                  <c:v>10</c:v>
                </c:pt>
                <c:pt idx="48">
                  <c:v>3.1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0.73</c:v>
                </c:pt>
                <c:pt idx="57">
                  <c:v>0.51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0.42</c:v>
                </c:pt>
                <c:pt idx="63">
                  <c:v>0.4</c:v>
                </c:pt>
                <c:pt idx="64">
                  <c:v>1.6</c:v>
                </c:pt>
                <c:pt idx="65">
                  <c:v>8.1</c:v>
                </c:pt>
                <c:pt idx="66">
                  <c:v>31</c:v>
                </c:pt>
                <c:pt idx="67">
                  <c:v>35</c:v>
                </c:pt>
                <c:pt idx="68">
                  <c:v>0.48</c:v>
                </c:pt>
                <c:pt idx="69">
                  <c:v>0.4</c:v>
                </c:pt>
                <c:pt idx="70">
                  <c:v>0.51</c:v>
                </c:pt>
                <c:pt idx="71">
                  <c:v>0.4</c:v>
                </c:pt>
                <c:pt idx="72">
                  <c:v>0.4</c:v>
                </c:pt>
                <c:pt idx="73">
                  <c:v>1.4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2.9</c:v>
                </c:pt>
                <c:pt idx="81">
                  <c:v>10</c:v>
                </c:pt>
                <c:pt idx="82">
                  <c:v>0</c:v>
                </c:pt>
                <c:pt idx="83">
                  <c:v>39</c:v>
                </c:pt>
                <c:pt idx="84">
                  <c:v>39</c:v>
                </c:pt>
                <c:pt idx="85">
                  <c:v>17</c:v>
                </c:pt>
                <c:pt idx="86">
                  <c:v>4</c:v>
                </c:pt>
                <c:pt idx="87">
                  <c:v>7.1</c:v>
                </c:pt>
                <c:pt idx="88">
                  <c:v>14</c:v>
                </c:pt>
                <c:pt idx="89">
                  <c:v>3</c:v>
                </c:pt>
                <c:pt idx="91">
                  <c:v>3</c:v>
                </c:pt>
                <c:pt idx="92">
                  <c:v>10</c:v>
                </c:pt>
                <c:pt idx="93">
                  <c:v>16</c:v>
                </c:pt>
                <c:pt idx="94">
                  <c:v>17</c:v>
                </c:pt>
                <c:pt idx="95">
                  <c:v>14</c:v>
                </c:pt>
                <c:pt idx="96">
                  <c:v>11</c:v>
                </c:pt>
                <c:pt idx="97">
                  <c:v>1.2</c:v>
                </c:pt>
                <c:pt idx="98">
                  <c:v>0.4</c:v>
                </c:pt>
                <c:pt idx="99">
                  <c:v>1.5</c:v>
                </c:pt>
                <c:pt idx="100">
                  <c:v>1.9</c:v>
                </c:pt>
                <c:pt idx="101">
                  <c:v>27</c:v>
                </c:pt>
                <c:pt idx="102">
                  <c:v>37</c:v>
                </c:pt>
                <c:pt idx="103">
                  <c:v>34</c:v>
                </c:pt>
                <c:pt idx="104">
                  <c:v>27</c:v>
                </c:pt>
                <c:pt idx="105">
                  <c:v>30</c:v>
                </c:pt>
                <c:pt idx="107">
                  <c:v>24</c:v>
                </c:pt>
                <c:pt idx="109">
                  <c:v>0.42</c:v>
                </c:pt>
                <c:pt idx="110">
                  <c:v>0.4</c:v>
                </c:pt>
                <c:pt idx="111">
                  <c:v>0.4</c:v>
                </c:pt>
                <c:pt idx="112">
                  <c:v>11</c:v>
                </c:pt>
                <c:pt idx="113">
                  <c:v>6.9</c:v>
                </c:pt>
                <c:pt idx="114">
                  <c:v>11</c:v>
                </c:pt>
                <c:pt idx="115">
                  <c:v>5.3</c:v>
                </c:pt>
                <c:pt idx="116">
                  <c:v>7.1</c:v>
                </c:pt>
                <c:pt idx="117">
                  <c:v>12</c:v>
                </c:pt>
                <c:pt idx="118">
                  <c:v>0.69</c:v>
                </c:pt>
                <c:pt idx="119">
                  <c:v>0.4</c:v>
                </c:pt>
                <c:pt idx="120">
                  <c:v>0.4</c:v>
                </c:pt>
                <c:pt idx="121">
                  <c:v>1.1000000000000001</c:v>
                </c:pt>
                <c:pt idx="122">
                  <c:v>23</c:v>
                </c:pt>
                <c:pt idx="123">
                  <c:v>33</c:v>
                </c:pt>
                <c:pt idx="124">
                  <c:v>54</c:v>
                </c:pt>
                <c:pt idx="125">
                  <c:v>57</c:v>
                </c:pt>
                <c:pt idx="126">
                  <c:v>50</c:v>
                </c:pt>
                <c:pt idx="127">
                  <c:v>34</c:v>
                </c:pt>
                <c:pt idx="128">
                  <c:v>6.5</c:v>
                </c:pt>
                <c:pt idx="129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9-4FF5-AF82-1CC8B09E6971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Data'!$S$4:$S$133</c:f>
              <c:numCache>
                <c:formatCode>General</c:formatCode>
                <c:ptCount val="130"/>
                <c:pt idx="0">
                  <c:v>27.1</c:v>
                </c:pt>
                <c:pt idx="1">
                  <c:v>33.299999999999997</c:v>
                </c:pt>
                <c:pt idx="2">
                  <c:v>21.4</c:v>
                </c:pt>
                <c:pt idx="3">
                  <c:v>14</c:v>
                </c:pt>
                <c:pt idx="4">
                  <c:v>11.6</c:v>
                </c:pt>
                <c:pt idx="5">
                  <c:v>11.7</c:v>
                </c:pt>
                <c:pt idx="6">
                  <c:v>19.600000000000001</c:v>
                </c:pt>
                <c:pt idx="7">
                  <c:v>11.6</c:v>
                </c:pt>
                <c:pt idx="8">
                  <c:v>15.7</c:v>
                </c:pt>
                <c:pt idx="9">
                  <c:v>27.9</c:v>
                </c:pt>
                <c:pt idx="10">
                  <c:v>35.9</c:v>
                </c:pt>
                <c:pt idx="11">
                  <c:v>23.6</c:v>
                </c:pt>
                <c:pt idx="12">
                  <c:v>16.5</c:v>
                </c:pt>
                <c:pt idx="13">
                  <c:v>2.5</c:v>
                </c:pt>
                <c:pt idx="14">
                  <c:v>1</c:v>
                </c:pt>
                <c:pt idx="15">
                  <c:v>0.4</c:v>
                </c:pt>
                <c:pt idx="16">
                  <c:v>0.7</c:v>
                </c:pt>
                <c:pt idx="17">
                  <c:v>2.1</c:v>
                </c:pt>
                <c:pt idx="18">
                  <c:v>0.4</c:v>
                </c:pt>
                <c:pt idx="19">
                  <c:v>0.4</c:v>
                </c:pt>
                <c:pt idx="20">
                  <c:v>1.4</c:v>
                </c:pt>
                <c:pt idx="21">
                  <c:v>0.7</c:v>
                </c:pt>
                <c:pt idx="22">
                  <c:v>0.9</c:v>
                </c:pt>
                <c:pt idx="23">
                  <c:v>0.4</c:v>
                </c:pt>
                <c:pt idx="24">
                  <c:v>6.9</c:v>
                </c:pt>
                <c:pt idx="25">
                  <c:v>7.2</c:v>
                </c:pt>
                <c:pt idx="26">
                  <c:v>6.7</c:v>
                </c:pt>
                <c:pt idx="27">
                  <c:v>22</c:v>
                </c:pt>
                <c:pt idx="28">
                  <c:v>16</c:v>
                </c:pt>
                <c:pt idx="29">
                  <c:v>11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2.1</c:v>
                </c:pt>
                <c:pt idx="39">
                  <c:v>5</c:v>
                </c:pt>
                <c:pt idx="40">
                  <c:v>1.1000000000000001</c:v>
                </c:pt>
                <c:pt idx="41">
                  <c:v>13</c:v>
                </c:pt>
                <c:pt idx="42">
                  <c:v>4.9000000000000004</c:v>
                </c:pt>
                <c:pt idx="43">
                  <c:v>0.87</c:v>
                </c:pt>
                <c:pt idx="44">
                  <c:v>0.4</c:v>
                </c:pt>
                <c:pt idx="45">
                  <c:v>0.4</c:v>
                </c:pt>
                <c:pt idx="46">
                  <c:v>2.8</c:v>
                </c:pt>
                <c:pt idx="47">
                  <c:v>9.6999999999999993</c:v>
                </c:pt>
                <c:pt idx="48">
                  <c:v>2.8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0.49</c:v>
                </c:pt>
                <c:pt idx="53">
                  <c:v>0.44</c:v>
                </c:pt>
                <c:pt idx="54">
                  <c:v>0.4</c:v>
                </c:pt>
                <c:pt idx="55">
                  <c:v>0.4</c:v>
                </c:pt>
                <c:pt idx="56">
                  <c:v>0.63</c:v>
                </c:pt>
                <c:pt idx="57">
                  <c:v>0.72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2</c:v>
                </c:pt>
                <c:pt idx="65">
                  <c:v>7.7</c:v>
                </c:pt>
                <c:pt idx="66">
                  <c:v>31</c:v>
                </c:pt>
                <c:pt idx="67">
                  <c:v>34</c:v>
                </c:pt>
                <c:pt idx="68">
                  <c:v>0.67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1.2</c:v>
                </c:pt>
                <c:pt idx="74">
                  <c:v>0.4</c:v>
                </c:pt>
                <c:pt idx="75">
                  <c:v>0.4</c:v>
                </c:pt>
                <c:pt idx="76">
                  <c:v>0.4</c:v>
                </c:pt>
                <c:pt idx="77">
                  <c:v>0.4</c:v>
                </c:pt>
                <c:pt idx="78">
                  <c:v>0.4</c:v>
                </c:pt>
                <c:pt idx="79">
                  <c:v>0.4</c:v>
                </c:pt>
                <c:pt idx="80">
                  <c:v>0.51</c:v>
                </c:pt>
                <c:pt idx="82">
                  <c:v>14</c:v>
                </c:pt>
                <c:pt idx="83">
                  <c:v>38</c:v>
                </c:pt>
                <c:pt idx="84">
                  <c:v>39</c:v>
                </c:pt>
                <c:pt idx="85">
                  <c:v>13</c:v>
                </c:pt>
                <c:pt idx="86">
                  <c:v>1.3</c:v>
                </c:pt>
                <c:pt idx="87">
                  <c:v>3.2</c:v>
                </c:pt>
                <c:pt idx="88">
                  <c:v>9.5</c:v>
                </c:pt>
                <c:pt idx="89">
                  <c:v>0.4</c:v>
                </c:pt>
                <c:pt idx="91">
                  <c:v>3</c:v>
                </c:pt>
                <c:pt idx="92">
                  <c:v>8.1</c:v>
                </c:pt>
                <c:pt idx="93">
                  <c:v>13</c:v>
                </c:pt>
                <c:pt idx="94">
                  <c:v>15</c:v>
                </c:pt>
                <c:pt idx="95">
                  <c:v>13</c:v>
                </c:pt>
                <c:pt idx="96">
                  <c:v>10</c:v>
                </c:pt>
                <c:pt idx="97">
                  <c:v>0.4</c:v>
                </c:pt>
                <c:pt idx="98">
                  <c:v>0.4</c:v>
                </c:pt>
                <c:pt idx="99">
                  <c:v>1.4</c:v>
                </c:pt>
                <c:pt idx="100">
                  <c:v>1.7</c:v>
                </c:pt>
                <c:pt idx="101">
                  <c:v>26</c:v>
                </c:pt>
                <c:pt idx="102">
                  <c:v>36</c:v>
                </c:pt>
                <c:pt idx="103">
                  <c:v>30</c:v>
                </c:pt>
                <c:pt idx="104">
                  <c:v>25</c:v>
                </c:pt>
                <c:pt idx="106">
                  <c:v>25</c:v>
                </c:pt>
                <c:pt idx="107">
                  <c:v>21</c:v>
                </c:pt>
                <c:pt idx="109">
                  <c:v>1.2</c:v>
                </c:pt>
                <c:pt idx="110">
                  <c:v>0.4</c:v>
                </c:pt>
                <c:pt idx="111">
                  <c:v>0.4</c:v>
                </c:pt>
                <c:pt idx="112">
                  <c:v>8.5</c:v>
                </c:pt>
                <c:pt idx="113">
                  <c:v>7.1</c:v>
                </c:pt>
                <c:pt idx="114">
                  <c:v>9.6</c:v>
                </c:pt>
                <c:pt idx="115">
                  <c:v>4.8</c:v>
                </c:pt>
                <c:pt idx="116">
                  <c:v>6.4</c:v>
                </c:pt>
                <c:pt idx="117">
                  <c:v>11</c:v>
                </c:pt>
                <c:pt idx="118">
                  <c:v>0.4</c:v>
                </c:pt>
                <c:pt idx="119">
                  <c:v>0.4</c:v>
                </c:pt>
                <c:pt idx="120">
                  <c:v>0.4</c:v>
                </c:pt>
                <c:pt idx="121">
                  <c:v>0.72</c:v>
                </c:pt>
                <c:pt idx="122">
                  <c:v>22</c:v>
                </c:pt>
                <c:pt idx="123">
                  <c:v>12</c:v>
                </c:pt>
                <c:pt idx="124">
                  <c:v>51</c:v>
                </c:pt>
                <c:pt idx="125">
                  <c:v>51</c:v>
                </c:pt>
                <c:pt idx="126">
                  <c:v>43</c:v>
                </c:pt>
                <c:pt idx="127">
                  <c:v>34</c:v>
                </c:pt>
                <c:pt idx="128">
                  <c:v>9.8000000000000007</c:v>
                </c:pt>
                <c:pt idx="129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9-4FF5-AF82-1CC8B09E6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8880"/>
        <c:axId val="116679040"/>
      </c:lineChart>
      <c:catAx>
        <c:axId val="1121388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667904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16679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7559055118110277E-2"/>
              <c:y val="0.2125281990757867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2138880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309738841699953"/>
          <c:y val="0.91946496620808293"/>
          <c:w val="0.55774347104249866"/>
          <c:h val="5.592864650307971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0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BOD Concentrations</a:t>
            </a:r>
          </a:p>
        </c:rich>
      </c:tx>
      <c:layout>
        <c:manualLayout>
          <c:xMode val="edge"/>
          <c:yMode val="edge"/>
          <c:x val="0.34078974996546552"/>
          <c:y val="2.9661016949152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77206796518864"/>
          <c:y val="0.15895325757410536"/>
          <c:w val="0.82850932449233317"/>
          <c:h val="0.52118688553761128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Data'!$C$4:$C$133</c:f>
              <c:numCache>
                <c:formatCode>General</c:formatCode>
                <c:ptCount val="130"/>
                <c:pt idx="1">
                  <c:v>14</c:v>
                </c:pt>
                <c:pt idx="3">
                  <c:v>15</c:v>
                </c:pt>
                <c:pt idx="5">
                  <c:v>28</c:v>
                </c:pt>
                <c:pt idx="7">
                  <c:v>34</c:v>
                </c:pt>
                <c:pt idx="11">
                  <c:v>25</c:v>
                </c:pt>
                <c:pt idx="17">
                  <c:v>11</c:v>
                </c:pt>
                <c:pt idx="19">
                  <c:v>13</c:v>
                </c:pt>
                <c:pt idx="21">
                  <c:v>12</c:v>
                </c:pt>
                <c:pt idx="23">
                  <c:v>18</c:v>
                </c:pt>
                <c:pt idx="25">
                  <c:v>3.8</c:v>
                </c:pt>
                <c:pt idx="28">
                  <c:v>13</c:v>
                </c:pt>
                <c:pt idx="34">
                  <c:v>20</c:v>
                </c:pt>
                <c:pt idx="36">
                  <c:v>11</c:v>
                </c:pt>
                <c:pt idx="38">
                  <c:v>0.5</c:v>
                </c:pt>
                <c:pt idx="40">
                  <c:v>21</c:v>
                </c:pt>
                <c:pt idx="42">
                  <c:v>9.9</c:v>
                </c:pt>
                <c:pt idx="48">
                  <c:v>60</c:v>
                </c:pt>
                <c:pt idx="52">
                  <c:v>17</c:v>
                </c:pt>
                <c:pt idx="54">
                  <c:v>11</c:v>
                </c:pt>
                <c:pt idx="56">
                  <c:v>14</c:v>
                </c:pt>
                <c:pt idx="58">
                  <c:v>27</c:v>
                </c:pt>
                <c:pt idx="60">
                  <c:v>15</c:v>
                </c:pt>
                <c:pt idx="66">
                  <c:v>30</c:v>
                </c:pt>
                <c:pt idx="70">
                  <c:v>24</c:v>
                </c:pt>
                <c:pt idx="72">
                  <c:v>15</c:v>
                </c:pt>
                <c:pt idx="74">
                  <c:v>17</c:v>
                </c:pt>
                <c:pt idx="76">
                  <c:v>26</c:v>
                </c:pt>
                <c:pt idx="78">
                  <c:v>20</c:v>
                </c:pt>
                <c:pt idx="86">
                  <c:v>74</c:v>
                </c:pt>
                <c:pt idx="89">
                  <c:v>15</c:v>
                </c:pt>
                <c:pt idx="93">
                  <c:v>14</c:v>
                </c:pt>
                <c:pt idx="95">
                  <c:v>23</c:v>
                </c:pt>
                <c:pt idx="97">
                  <c:v>23</c:v>
                </c:pt>
                <c:pt idx="101">
                  <c:v>41</c:v>
                </c:pt>
                <c:pt idx="110">
                  <c:v>17</c:v>
                </c:pt>
                <c:pt idx="112">
                  <c:v>17</c:v>
                </c:pt>
                <c:pt idx="114">
                  <c:v>15</c:v>
                </c:pt>
                <c:pt idx="116">
                  <c:v>22</c:v>
                </c:pt>
                <c:pt idx="118">
                  <c:v>33</c:v>
                </c:pt>
                <c:pt idx="124">
                  <c:v>29</c:v>
                </c:pt>
                <c:pt idx="12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FA6-9D75-9559B1F817E3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Data'!$P$4:$P$133</c:f>
              <c:numCache>
                <c:formatCode>General</c:formatCode>
                <c:ptCount val="130"/>
                <c:pt idx="1">
                  <c:v>2</c:v>
                </c:pt>
                <c:pt idx="3">
                  <c:v>4.2</c:v>
                </c:pt>
                <c:pt idx="5">
                  <c:v>2</c:v>
                </c:pt>
                <c:pt idx="7">
                  <c:v>5.4</c:v>
                </c:pt>
                <c:pt idx="11">
                  <c:v>8.5</c:v>
                </c:pt>
                <c:pt idx="17">
                  <c:v>3</c:v>
                </c:pt>
                <c:pt idx="19">
                  <c:v>2</c:v>
                </c:pt>
                <c:pt idx="21">
                  <c:v>2</c:v>
                </c:pt>
                <c:pt idx="23">
                  <c:v>2</c:v>
                </c:pt>
                <c:pt idx="25">
                  <c:v>3.8</c:v>
                </c:pt>
                <c:pt idx="28">
                  <c:v>0.5</c:v>
                </c:pt>
                <c:pt idx="34">
                  <c:v>0.5</c:v>
                </c:pt>
                <c:pt idx="36">
                  <c:v>0.59</c:v>
                </c:pt>
                <c:pt idx="38">
                  <c:v>0.5</c:v>
                </c:pt>
                <c:pt idx="40">
                  <c:v>4.0999999999999996</c:v>
                </c:pt>
                <c:pt idx="42">
                  <c:v>7.6</c:v>
                </c:pt>
                <c:pt idx="48">
                  <c:v>2.6</c:v>
                </c:pt>
                <c:pt idx="52">
                  <c:v>0.72</c:v>
                </c:pt>
                <c:pt idx="54">
                  <c:v>0.59</c:v>
                </c:pt>
                <c:pt idx="56">
                  <c:v>0.66</c:v>
                </c:pt>
                <c:pt idx="58">
                  <c:v>0.89</c:v>
                </c:pt>
                <c:pt idx="60">
                  <c:v>0.64</c:v>
                </c:pt>
                <c:pt idx="66">
                  <c:v>1.4</c:v>
                </c:pt>
                <c:pt idx="70">
                  <c:v>0.5</c:v>
                </c:pt>
                <c:pt idx="72">
                  <c:v>0.5</c:v>
                </c:pt>
                <c:pt idx="74">
                  <c:v>0.6</c:v>
                </c:pt>
                <c:pt idx="76">
                  <c:v>0.65</c:v>
                </c:pt>
                <c:pt idx="78">
                  <c:v>0.5</c:v>
                </c:pt>
                <c:pt idx="86">
                  <c:v>5.5</c:v>
                </c:pt>
                <c:pt idx="89">
                  <c:v>4.3</c:v>
                </c:pt>
                <c:pt idx="93">
                  <c:v>1.4</c:v>
                </c:pt>
                <c:pt idx="95">
                  <c:v>1.3</c:v>
                </c:pt>
                <c:pt idx="97">
                  <c:v>2.2999999999999998</c:v>
                </c:pt>
                <c:pt idx="101">
                  <c:v>2</c:v>
                </c:pt>
                <c:pt idx="110">
                  <c:v>0.5</c:v>
                </c:pt>
                <c:pt idx="112">
                  <c:v>3</c:v>
                </c:pt>
                <c:pt idx="114">
                  <c:v>1.4</c:v>
                </c:pt>
                <c:pt idx="116">
                  <c:v>1.3</c:v>
                </c:pt>
                <c:pt idx="118">
                  <c:v>0.84</c:v>
                </c:pt>
                <c:pt idx="124">
                  <c:v>2.2999999999999998</c:v>
                </c:pt>
                <c:pt idx="12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3-4FA6-9D75-9559B1F81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898816"/>
        <c:axId val="116929280"/>
      </c:lineChart>
      <c:catAx>
        <c:axId val="11689881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6929280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16929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7631578947368444E-2"/>
              <c:y val="0.278346674809693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6898816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184211907722067"/>
          <c:y val="0.90889919480403925"/>
          <c:w val="0.55921094073766942"/>
          <c:h val="5.296610169491533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0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E. coli</a:t>
            </a:r>
          </a:p>
        </c:rich>
      </c:tx>
      <c:layout>
        <c:manualLayout>
          <c:xMode val="edge"/>
          <c:yMode val="edge"/>
          <c:x val="0.45359532019281901"/>
          <c:y val="2.9661016949152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1269277614846"/>
          <c:y val="0.16454824502869372"/>
          <c:w val="0.8148157754790456"/>
          <c:h val="0.51553716802348859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Data'!$K$4:$K$133</c:f>
              <c:numCache>
                <c:formatCode>General</c:formatCode>
                <c:ptCount val="130"/>
                <c:pt idx="0">
                  <c:v>2500</c:v>
                </c:pt>
                <c:pt idx="1">
                  <c:v>5100</c:v>
                </c:pt>
                <c:pt idx="2">
                  <c:v>1100</c:v>
                </c:pt>
                <c:pt idx="3">
                  <c:v>400</c:v>
                </c:pt>
                <c:pt idx="4">
                  <c:v>4400</c:v>
                </c:pt>
                <c:pt idx="5">
                  <c:v>8100</c:v>
                </c:pt>
                <c:pt idx="6">
                  <c:v>380</c:v>
                </c:pt>
                <c:pt idx="7">
                  <c:v>2100</c:v>
                </c:pt>
                <c:pt idx="8">
                  <c:v>11400</c:v>
                </c:pt>
                <c:pt idx="9">
                  <c:v>46000</c:v>
                </c:pt>
                <c:pt idx="10">
                  <c:v>6800</c:v>
                </c:pt>
                <c:pt idx="11">
                  <c:v>5100</c:v>
                </c:pt>
                <c:pt idx="12">
                  <c:v>21600</c:v>
                </c:pt>
                <c:pt idx="13">
                  <c:v>3100</c:v>
                </c:pt>
                <c:pt idx="14">
                  <c:v>21000</c:v>
                </c:pt>
                <c:pt idx="15">
                  <c:v>4200</c:v>
                </c:pt>
                <c:pt idx="16">
                  <c:v>2200</c:v>
                </c:pt>
                <c:pt idx="17">
                  <c:v>2900</c:v>
                </c:pt>
                <c:pt idx="18">
                  <c:v>2000</c:v>
                </c:pt>
                <c:pt idx="19">
                  <c:v>3800</c:v>
                </c:pt>
                <c:pt idx="20">
                  <c:v>45000</c:v>
                </c:pt>
                <c:pt idx="21">
                  <c:v>2100</c:v>
                </c:pt>
                <c:pt idx="22">
                  <c:v>2400</c:v>
                </c:pt>
                <c:pt idx="23">
                  <c:v>630</c:v>
                </c:pt>
                <c:pt idx="24">
                  <c:v>760</c:v>
                </c:pt>
                <c:pt idx="25">
                  <c:v>1.6</c:v>
                </c:pt>
                <c:pt idx="26">
                  <c:v>9</c:v>
                </c:pt>
                <c:pt idx="27">
                  <c:v>1.6</c:v>
                </c:pt>
                <c:pt idx="28">
                  <c:v>3500</c:v>
                </c:pt>
                <c:pt idx="29">
                  <c:v>1100</c:v>
                </c:pt>
                <c:pt idx="30">
                  <c:v>1.6</c:v>
                </c:pt>
                <c:pt idx="31">
                  <c:v>1.6</c:v>
                </c:pt>
                <c:pt idx="32">
                  <c:v>3900</c:v>
                </c:pt>
                <c:pt idx="33">
                  <c:v>2500</c:v>
                </c:pt>
                <c:pt idx="34">
                  <c:v>5800</c:v>
                </c:pt>
                <c:pt idx="35">
                  <c:v>20000</c:v>
                </c:pt>
                <c:pt idx="36">
                  <c:v>6800</c:v>
                </c:pt>
                <c:pt idx="37">
                  <c:v>690</c:v>
                </c:pt>
                <c:pt idx="38">
                  <c:v>9</c:v>
                </c:pt>
                <c:pt idx="39">
                  <c:v>2200</c:v>
                </c:pt>
                <c:pt idx="40">
                  <c:v>110</c:v>
                </c:pt>
                <c:pt idx="41">
                  <c:v>130</c:v>
                </c:pt>
                <c:pt idx="42">
                  <c:v>27</c:v>
                </c:pt>
                <c:pt idx="43">
                  <c:v>5300</c:v>
                </c:pt>
                <c:pt idx="44">
                  <c:v>2200</c:v>
                </c:pt>
                <c:pt idx="45">
                  <c:v>7400</c:v>
                </c:pt>
                <c:pt idx="46">
                  <c:v>1200</c:v>
                </c:pt>
                <c:pt idx="47">
                  <c:v>2400</c:v>
                </c:pt>
                <c:pt idx="48">
                  <c:v>3000</c:v>
                </c:pt>
                <c:pt idx="49">
                  <c:v>1500</c:v>
                </c:pt>
                <c:pt idx="50">
                  <c:v>2900</c:v>
                </c:pt>
                <c:pt idx="51">
                  <c:v>9800</c:v>
                </c:pt>
                <c:pt idx="52">
                  <c:v>2400</c:v>
                </c:pt>
                <c:pt idx="53">
                  <c:v>1100</c:v>
                </c:pt>
                <c:pt idx="54">
                  <c:v>7500</c:v>
                </c:pt>
                <c:pt idx="55">
                  <c:v>4100</c:v>
                </c:pt>
                <c:pt idx="56">
                  <c:v>1200</c:v>
                </c:pt>
                <c:pt idx="57">
                  <c:v>2000</c:v>
                </c:pt>
                <c:pt idx="58">
                  <c:v>460</c:v>
                </c:pt>
                <c:pt idx="59">
                  <c:v>230</c:v>
                </c:pt>
                <c:pt idx="60">
                  <c:v>470</c:v>
                </c:pt>
                <c:pt idx="61">
                  <c:v>1100</c:v>
                </c:pt>
                <c:pt idx="62">
                  <c:v>7700</c:v>
                </c:pt>
                <c:pt idx="63">
                  <c:v>11000</c:v>
                </c:pt>
                <c:pt idx="64">
                  <c:v>5700</c:v>
                </c:pt>
                <c:pt idx="65">
                  <c:v>28000</c:v>
                </c:pt>
                <c:pt idx="66">
                  <c:v>35000</c:v>
                </c:pt>
                <c:pt idx="67">
                  <c:v>690</c:v>
                </c:pt>
                <c:pt idx="68">
                  <c:v>25000</c:v>
                </c:pt>
                <c:pt idx="69">
                  <c:v>1600</c:v>
                </c:pt>
                <c:pt idx="70">
                  <c:v>17000</c:v>
                </c:pt>
                <c:pt idx="71">
                  <c:v>11000</c:v>
                </c:pt>
                <c:pt idx="72">
                  <c:v>15000</c:v>
                </c:pt>
                <c:pt idx="73">
                  <c:v>3300</c:v>
                </c:pt>
                <c:pt idx="74">
                  <c:v>14000</c:v>
                </c:pt>
                <c:pt idx="75">
                  <c:v>910</c:v>
                </c:pt>
                <c:pt idx="76">
                  <c:v>4300</c:v>
                </c:pt>
                <c:pt idx="77">
                  <c:v>290</c:v>
                </c:pt>
                <c:pt idx="78">
                  <c:v>9000</c:v>
                </c:pt>
                <c:pt idx="79">
                  <c:v>5900</c:v>
                </c:pt>
                <c:pt idx="80">
                  <c:v>24000</c:v>
                </c:pt>
                <c:pt idx="81">
                  <c:v>14000</c:v>
                </c:pt>
                <c:pt idx="83">
                  <c:v>40000</c:v>
                </c:pt>
                <c:pt idx="84">
                  <c:v>81000</c:v>
                </c:pt>
                <c:pt idx="85">
                  <c:v>100000</c:v>
                </c:pt>
                <c:pt idx="86">
                  <c:v>6000</c:v>
                </c:pt>
                <c:pt idx="87">
                  <c:v>8600</c:v>
                </c:pt>
                <c:pt idx="88">
                  <c:v>12000</c:v>
                </c:pt>
                <c:pt idx="89">
                  <c:v>13000</c:v>
                </c:pt>
                <c:pt idx="91">
                  <c:v>23000</c:v>
                </c:pt>
                <c:pt idx="92">
                  <c:v>3500</c:v>
                </c:pt>
                <c:pt idx="93">
                  <c:v>3700</c:v>
                </c:pt>
                <c:pt idx="94">
                  <c:v>3700</c:v>
                </c:pt>
                <c:pt idx="95">
                  <c:v>7500</c:v>
                </c:pt>
                <c:pt idx="96">
                  <c:v>2200</c:v>
                </c:pt>
                <c:pt idx="97">
                  <c:v>8100</c:v>
                </c:pt>
                <c:pt idx="98">
                  <c:v>3800</c:v>
                </c:pt>
                <c:pt idx="99">
                  <c:v>6600</c:v>
                </c:pt>
                <c:pt idx="100">
                  <c:v>31000</c:v>
                </c:pt>
                <c:pt idx="101">
                  <c:v>9900</c:v>
                </c:pt>
                <c:pt idx="102">
                  <c:v>5300</c:v>
                </c:pt>
                <c:pt idx="103">
                  <c:v>2000</c:v>
                </c:pt>
                <c:pt idx="104">
                  <c:v>5700</c:v>
                </c:pt>
                <c:pt idx="105">
                  <c:v>24000</c:v>
                </c:pt>
                <c:pt idx="107">
                  <c:v>21000</c:v>
                </c:pt>
                <c:pt idx="109">
                  <c:v>17000</c:v>
                </c:pt>
                <c:pt idx="110">
                  <c:v>40000</c:v>
                </c:pt>
                <c:pt idx="111">
                  <c:v>26000</c:v>
                </c:pt>
                <c:pt idx="112">
                  <c:v>2900</c:v>
                </c:pt>
                <c:pt idx="113">
                  <c:v>28000</c:v>
                </c:pt>
                <c:pt idx="114">
                  <c:v>2800</c:v>
                </c:pt>
                <c:pt idx="115">
                  <c:v>3700</c:v>
                </c:pt>
                <c:pt idx="116">
                  <c:v>140</c:v>
                </c:pt>
                <c:pt idx="117">
                  <c:v>15000</c:v>
                </c:pt>
                <c:pt idx="118">
                  <c:v>7400</c:v>
                </c:pt>
                <c:pt idx="119">
                  <c:v>12000</c:v>
                </c:pt>
                <c:pt idx="120">
                  <c:v>8800</c:v>
                </c:pt>
                <c:pt idx="121">
                  <c:v>48000</c:v>
                </c:pt>
                <c:pt idx="122">
                  <c:v>6000</c:v>
                </c:pt>
                <c:pt idx="123">
                  <c:v>2700</c:v>
                </c:pt>
                <c:pt idx="124">
                  <c:v>40000</c:v>
                </c:pt>
                <c:pt idx="125">
                  <c:v>28000</c:v>
                </c:pt>
                <c:pt idx="126">
                  <c:v>1700</c:v>
                </c:pt>
                <c:pt idx="127">
                  <c:v>5900</c:v>
                </c:pt>
                <c:pt idx="128">
                  <c:v>6200</c:v>
                </c:pt>
                <c:pt idx="129">
                  <c:v>32000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7-4CF1-99FB-CFE300B97D2A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Data'!$X$4:$X$133</c:f>
              <c:numCache>
                <c:formatCode>General</c:formatCode>
                <c:ptCount val="130"/>
                <c:pt idx="0">
                  <c:v>2</c:v>
                </c:pt>
                <c:pt idx="1">
                  <c:v>10</c:v>
                </c:pt>
                <c:pt idx="2">
                  <c:v>3</c:v>
                </c:pt>
                <c:pt idx="3">
                  <c:v>31</c:v>
                </c:pt>
                <c:pt idx="4">
                  <c:v>50</c:v>
                </c:pt>
                <c:pt idx="5">
                  <c:v>10</c:v>
                </c:pt>
                <c:pt idx="6">
                  <c:v>3</c:v>
                </c:pt>
                <c:pt idx="7">
                  <c:v>62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1.6</c:v>
                </c:pt>
                <c:pt idx="26">
                  <c:v>9</c:v>
                </c:pt>
                <c:pt idx="27">
                  <c:v>1.6</c:v>
                </c:pt>
                <c:pt idx="28">
                  <c:v>9</c:v>
                </c:pt>
                <c:pt idx="29">
                  <c:v>9</c:v>
                </c:pt>
                <c:pt idx="30">
                  <c:v>1.6</c:v>
                </c:pt>
                <c:pt idx="31">
                  <c:v>9</c:v>
                </c:pt>
                <c:pt idx="32">
                  <c:v>1.6</c:v>
                </c:pt>
                <c:pt idx="33">
                  <c:v>1.6</c:v>
                </c:pt>
                <c:pt idx="34">
                  <c:v>9</c:v>
                </c:pt>
                <c:pt idx="35">
                  <c:v>1.6</c:v>
                </c:pt>
                <c:pt idx="36">
                  <c:v>9</c:v>
                </c:pt>
                <c:pt idx="37">
                  <c:v>1.6</c:v>
                </c:pt>
                <c:pt idx="38">
                  <c:v>9</c:v>
                </c:pt>
                <c:pt idx="39">
                  <c:v>1.6</c:v>
                </c:pt>
                <c:pt idx="40">
                  <c:v>1.6</c:v>
                </c:pt>
                <c:pt idx="41">
                  <c:v>1.6</c:v>
                </c:pt>
                <c:pt idx="42">
                  <c:v>9</c:v>
                </c:pt>
                <c:pt idx="43">
                  <c:v>1.6</c:v>
                </c:pt>
                <c:pt idx="44">
                  <c:v>1.6</c:v>
                </c:pt>
                <c:pt idx="45">
                  <c:v>1.6</c:v>
                </c:pt>
                <c:pt idx="46">
                  <c:v>1.6</c:v>
                </c:pt>
                <c:pt idx="47">
                  <c:v>1.6</c:v>
                </c:pt>
                <c:pt idx="48">
                  <c:v>9</c:v>
                </c:pt>
                <c:pt idx="49">
                  <c:v>1.6</c:v>
                </c:pt>
                <c:pt idx="50">
                  <c:v>1.6</c:v>
                </c:pt>
                <c:pt idx="51">
                  <c:v>0</c:v>
                </c:pt>
                <c:pt idx="52">
                  <c:v>9</c:v>
                </c:pt>
                <c:pt idx="53">
                  <c:v>1.6</c:v>
                </c:pt>
                <c:pt idx="54">
                  <c:v>9</c:v>
                </c:pt>
                <c:pt idx="55">
                  <c:v>1.6</c:v>
                </c:pt>
                <c:pt idx="56">
                  <c:v>1.6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9</c:v>
                </c:pt>
                <c:pt idx="65">
                  <c:v>1.6</c:v>
                </c:pt>
                <c:pt idx="66">
                  <c:v>1.6</c:v>
                </c:pt>
                <c:pt idx="67">
                  <c:v>1.6</c:v>
                </c:pt>
                <c:pt idx="68">
                  <c:v>1.6</c:v>
                </c:pt>
                <c:pt idx="69">
                  <c:v>1.6</c:v>
                </c:pt>
                <c:pt idx="70">
                  <c:v>6.6</c:v>
                </c:pt>
                <c:pt idx="71">
                  <c:v>6.6</c:v>
                </c:pt>
                <c:pt idx="72">
                  <c:v>8.1999999999999993</c:v>
                </c:pt>
                <c:pt idx="73">
                  <c:v>1.6</c:v>
                </c:pt>
                <c:pt idx="74">
                  <c:v>3.3</c:v>
                </c:pt>
                <c:pt idx="75">
                  <c:v>1.6</c:v>
                </c:pt>
                <c:pt idx="76">
                  <c:v>1.6</c:v>
                </c:pt>
                <c:pt idx="77">
                  <c:v>1.6</c:v>
                </c:pt>
                <c:pt idx="78">
                  <c:v>1.6</c:v>
                </c:pt>
                <c:pt idx="79">
                  <c:v>1.6</c:v>
                </c:pt>
                <c:pt idx="80">
                  <c:v>9.8000000000000007</c:v>
                </c:pt>
                <c:pt idx="82">
                  <c:v>1.6</c:v>
                </c:pt>
                <c:pt idx="83">
                  <c:v>1.6</c:v>
                </c:pt>
                <c:pt idx="84">
                  <c:v>1.6</c:v>
                </c:pt>
                <c:pt idx="85">
                  <c:v>1.6</c:v>
                </c:pt>
                <c:pt idx="86">
                  <c:v>1.6</c:v>
                </c:pt>
                <c:pt idx="87">
                  <c:v>1.6</c:v>
                </c:pt>
                <c:pt idx="88">
                  <c:v>4.9000000000000004</c:v>
                </c:pt>
                <c:pt idx="89">
                  <c:v>9.8000000000000007</c:v>
                </c:pt>
                <c:pt idx="91">
                  <c:v>15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  <c:pt idx="97">
                  <c:v>1.6</c:v>
                </c:pt>
                <c:pt idx="98">
                  <c:v>1.6</c:v>
                </c:pt>
                <c:pt idx="99">
                  <c:v>3.3</c:v>
                </c:pt>
                <c:pt idx="100">
                  <c:v>3.3</c:v>
                </c:pt>
                <c:pt idx="101">
                  <c:v>18</c:v>
                </c:pt>
                <c:pt idx="102">
                  <c:v>1.6</c:v>
                </c:pt>
                <c:pt idx="103">
                  <c:v>8.1999999999999993</c:v>
                </c:pt>
                <c:pt idx="104">
                  <c:v>1.6</c:v>
                </c:pt>
                <c:pt idx="106">
                  <c:v>13</c:v>
                </c:pt>
                <c:pt idx="107">
                  <c:v>16</c:v>
                </c:pt>
                <c:pt idx="109">
                  <c:v>780</c:v>
                </c:pt>
                <c:pt idx="110">
                  <c:v>1.6</c:v>
                </c:pt>
                <c:pt idx="111">
                  <c:v>8.1999999999999993</c:v>
                </c:pt>
                <c:pt idx="112">
                  <c:v>1.6</c:v>
                </c:pt>
                <c:pt idx="113">
                  <c:v>70</c:v>
                </c:pt>
                <c:pt idx="114">
                  <c:v>1.6</c:v>
                </c:pt>
                <c:pt idx="115">
                  <c:v>1.6</c:v>
                </c:pt>
                <c:pt idx="116">
                  <c:v>1.6</c:v>
                </c:pt>
                <c:pt idx="117">
                  <c:v>1.7</c:v>
                </c:pt>
                <c:pt idx="118">
                  <c:v>1.6</c:v>
                </c:pt>
                <c:pt idx="119">
                  <c:v>1.7</c:v>
                </c:pt>
                <c:pt idx="120">
                  <c:v>3.3</c:v>
                </c:pt>
                <c:pt idx="121">
                  <c:v>1.6</c:v>
                </c:pt>
                <c:pt idx="122">
                  <c:v>6.6</c:v>
                </c:pt>
                <c:pt idx="123">
                  <c:v>1.6</c:v>
                </c:pt>
                <c:pt idx="124">
                  <c:v>1.6</c:v>
                </c:pt>
                <c:pt idx="125">
                  <c:v>3.3</c:v>
                </c:pt>
                <c:pt idx="126">
                  <c:v>1.6</c:v>
                </c:pt>
                <c:pt idx="127">
                  <c:v>1.6</c:v>
                </c:pt>
                <c:pt idx="128">
                  <c:v>1.6</c:v>
                </c:pt>
                <c:pt idx="12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7-4CF1-99FB-CFE300B97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79136"/>
        <c:axId val="117180672"/>
      </c:lineChart>
      <c:catAx>
        <c:axId val="11717913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7180672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17180672"/>
        <c:scaling>
          <c:logBase val="10"/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Numberof E coli (cfu/100ml)</a:t>
                </a:r>
              </a:p>
            </c:rich>
          </c:tx>
          <c:layout>
            <c:manualLayout>
              <c:xMode val="edge"/>
              <c:yMode val="edge"/>
              <c:x val="2.3965141612200435E-2"/>
              <c:y val="0.195341679935437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179136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4052315029248794"/>
          <c:y val="0.90466190666844748"/>
          <c:w val="0.55555624174429041"/>
          <c:h val="5.2966101694915335E-2"/>
        </c:manualLayout>
      </c:layout>
      <c:overlay val="0"/>
      <c:spPr>
        <a:noFill/>
        <a:ln>
          <a:solidFill>
            <a:sysClr val="windowText" lastClr="000000"/>
          </a:solidFill>
        </a:ln>
      </c:spPr>
    </c:legend>
    <c:plotVisOnly val="0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TKN Concentrations</a:t>
            </a:r>
          </a:p>
        </c:rich>
      </c:tx>
      <c:layout>
        <c:manualLayout>
          <c:xMode val="edge"/>
          <c:yMode val="edge"/>
          <c:x val="0.34210553943914906"/>
          <c:y val="3.0991735537190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5790855090482"/>
          <c:y val="0.16597817834754128"/>
          <c:w val="0.81447423677303565"/>
          <c:h val="0.53374699030389916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Data'!$G$4:$G$133</c:f>
              <c:numCache>
                <c:formatCode>General</c:formatCode>
                <c:ptCount val="130"/>
                <c:pt idx="1">
                  <c:v>47.2</c:v>
                </c:pt>
                <c:pt idx="3">
                  <c:v>20.2</c:v>
                </c:pt>
                <c:pt idx="5">
                  <c:v>21.05</c:v>
                </c:pt>
                <c:pt idx="7">
                  <c:v>23.76</c:v>
                </c:pt>
                <c:pt idx="11">
                  <c:v>38.130000000000003</c:v>
                </c:pt>
                <c:pt idx="17">
                  <c:v>8.23</c:v>
                </c:pt>
                <c:pt idx="19">
                  <c:v>4.55</c:v>
                </c:pt>
                <c:pt idx="21">
                  <c:v>6.3</c:v>
                </c:pt>
                <c:pt idx="23">
                  <c:v>9.5500000000000007</c:v>
                </c:pt>
                <c:pt idx="25">
                  <c:v>9.5</c:v>
                </c:pt>
                <c:pt idx="28">
                  <c:v>23</c:v>
                </c:pt>
                <c:pt idx="34">
                  <c:v>1.8</c:v>
                </c:pt>
                <c:pt idx="36">
                  <c:v>37</c:v>
                </c:pt>
                <c:pt idx="38">
                  <c:v>4</c:v>
                </c:pt>
                <c:pt idx="40">
                  <c:v>5.7</c:v>
                </c:pt>
                <c:pt idx="42">
                  <c:v>8.9</c:v>
                </c:pt>
                <c:pt idx="48">
                  <c:v>12</c:v>
                </c:pt>
                <c:pt idx="52">
                  <c:v>10</c:v>
                </c:pt>
                <c:pt idx="54">
                  <c:v>10</c:v>
                </c:pt>
                <c:pt idx="56">
                  <c:v>6.2</c:v>
                </c:pt>
                <c:pt idx="58">
                  <c:v>8.3000000000000007</c:v>
                </c:pt>
                <c:pt idx="60">
                  <c:v>7.5</c:v>
                </c:pt>
                <c:pt idx="66">
                  <c:v>43</c:v>
                </c:pt>
                <c:pt idx="70">
                  <c:v>9</c:v>
                </c:pt>
                <c:pt idx="72">
                  <c:v>11</c:v>
                </c:pt>
                <c:pt idx="74">
                  <c:v>7</c:v>
                </c:pt>
                <c:pt idx="76">
                  <c:v>4.5999999999999996</c:v>
                </c:pt>
                <c:pt idx="78">
                  <c:v>12</c:v>
                </c:pt>
                <c:pt idx="86">
                  <c:v>30</c:v>
                </c:pt>
                <c:pt idx="89">
                  <c:v>12</c:v>
                </c:pt>
                <c:pt idx="93">
                  <c:v>22</c:v>
                </c:pt>
                <c:pt idx="95">
                  <c:v>22</c:v>
                </c:pt>
                <c:pt idx="97">
                  <c:v>11</c:v>
                </c:pt>
                <c:pt idx="101">
                  <c:v>43</c:v>
                </c:pt>
                <c:pt idx="110">
                  <c:v>9.5</c:v>
                </c:pt>
                <c:pt idx="112">
                  <c:v>17</c:v>
                </c:pt>
                <c:pt idx="114">
                  <c:v>18</c:v>
                </c:pt>
                <c:pt idx="116">
                  <c:v>14</c:v>
                </c:pt>
                <c:pt idx="118">
                  <c:v>11</c:v>
                </c:pt>
                <c:pt idx="124">
                  <c:v>61</c:v>
                </c:pt>
                <c:pt idx="129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6-4983-ADC7-49213A7B6CCB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Data'!$T$4:$T$133</c:f>
              <c:numCache>
                <c:formatCode>General</c:formatCode>
                <c:ptCount val="130"/>
                <c:pt idx="1">
                  <c:v>33.700000000000003</c:v>
                </c:pt>
                <c:pt idx="3">
                  <c:v>15</c:v>
                </c:pt>
                <c:pt idx="5">
                  <c:v>12.51</c:v>
                </c:pt>
                <c:pt idx="7">
                  <c:v>13.29</c:v>
                </c:pt>
                <c:pt idx="11">
                  <c:v>24.27</c:v>
                </c:pt>
                <c:pt idx="17">
                  <c:v>3.2</c:v>
                </c:pt>
                <c:pt idx="19">
                  <c:v>1.01</c:v>
                </c:pt>
                <c:pt idx="21">
                  <c:v>1.43</c:v>
                </c:pt>
                <c:pt idx="23">
                  <c:v>0.88</c:v>
                </c:pt>
                <c:pt idx="25">
                  <c:v>9.5</c:v>
                </c:pt>
                <c:pt idx="28">
                  <c:v>16</c:v>
                </c:pt>
                <c:pt idx="34">
                  <c:v>1.8</c:v>
                </c:pt>
                <c:pt idx="36">
                  <c:v>1.7</c:v>
                </c:pt>
                <c:pt idx="38">
                  <c:v>4</c:v>
                </c:pt>
                <c:pt idx="40">
                  <c:v>4.0999999999999996</c:v>
                </c:pt>
                <c:pt idx="42">
                  <c:v>7.6</c:v>
                </c:pt>
                <c:pt idx="48">
                  <c:v>4.4000000000000004</c:v>
                </c:pt>
                <c:pt idx="52">
                  <c:v>2</c:v>
                </c:pt>
                <c:pt idx="54">
                  <c:v>1.2</c:v>
                </c:pt>
                <c:pt idx="56">
                  <c:v>1.4</c:v>
                </c:pt>
                <c:pt idx="58">
                  <c:v>1.5</c:v>
                </c:pt>
                <c:pt idx="60">
                  <c:v>1</c:v>
                </c:pt>
                <c:pt idx="66">
                  <c:v>34</c:v>
                </c:pt>
                <c:pt idx="70">
                  <c:v>1.3</c:v>
                </c:pt>
                <c:pt idx="72">
                  <c:v>1.2</c:v>
                </c:pt>
                <c:pt idx="74">
                  <c:v>0.61</c:v>
                </c:pt>
                <c:pt idx="76">
                  <c:v>0.72</c:v>
                </c:pt>
                <c:pt idx="78">
                  <c:v>0.93</c:v>
                </c:pt>
                <c:pt idx="86">
                  <c:v>3.2</c:v>
                </c:pt>
                <c:pt idx="89">
                  <c:v>2.1</c:v>
                </c:pt>
                <c:pt idx="93">
                  <c:v>14</c:v>
                </c:pt>
                <c:pt idx="95">
                  <c:v>13</c:v>
                </c:pt>
                <c:pt idx="97">
                  <c:v>1.7</c:v>
                </c:pt>
                <c:pt idx="101">
                  <c:v>28</c:v>
                </c:pt>
                <c:pt idx="110">
                  <c:v>0.84</c:v>
                </c:pt>
                <c:pt idx="112">
                  <c:v>9</c:v>
                </c:pt>
                <c:pt idx="114">
                  <c:v>10</c:v>
                </c:pt>
                <c:pt idx="116">
                  <c:v>7.8</c:v>
                </c:pt>
                <c:pt idx="118">
                  <c:v>0.83</c:v>
                </c:pt>
                <c:pt idx="124">
                  <c:v>52</c:v>
                </c:pt>
                <c:pt idx="12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6-4983-ADC7-49213A7B6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43584"/>
        <c:axId val="117588736"/>
      </c:lineChart>
      <c:catAx>
        <c:axId val="11744358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17588736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17588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747749711569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443584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184211907722067"/>
          <c:y val="0.91115789245352774"/>
          <c:w val="0.55921094073766942"/>
          <c:h val="5.1652892561983466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2400"/>
              <a:t>Total Phosphorus Concentrations</a:t>
            </a:r>
          </a:p>
        </c:rich>
      </c:tx>
      <c:layout>
        <c:manualLayout>
          <c:xMode val="edge"/>
          <c:yMode val="edge"/>
          <c:x val="0.24250325945241252"/>
          <c:y val="2.9288702928870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3780964797914"/>
          <c:y val="0.16178543581633936"/>
          <c:w val="0.82529335071707954"/>
          <c:h val="0.51743419101900956"/>
        </c:manualLayout>
      </c:layout>
      <c:lineChart>
        <c:grouping val="standard"/>
        <c:varyColors val="0"/>
        <c:ser>
          <c:idx val="0"/>
          <c:order val="0"/>
          <c:tx>
            <c:v>Inlet into MFU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Data'!$H$4:$H$133</c:f>
              <c:numCache>
                <c:formatCode>General</c:formatCode>
                <c:ptCount val="130"/>
                <c:pt idx="1">
                  <c:v>16.100000000000001</c:v>
                </c:pt>
                <c:pt idx="3">
                  <c:v>4.78</c:v>
                </c:pt>
                <c:pt idx="5">
                  <c:v>4.51</c:v>
                </c:pt>
                <c:pt idx="7">
                  <c:v>8.6199999999999992</c:v>
                </c:pt>
                <c:pt idx="11">
                  <c:v>11.79</c:v>
                </c:pt>
                <c:pt idx="17">
                  <c:v>10.54</c:v>
                </c:pt>
                <c:pt idx="19">
                  <c:v>6.61</c:v>
                </c:pt>
                <c:pt idx="21">
                  <c:v>4.7300000000000004</c:v>
                </c:pt>
                <c:pt idx="23">
                  <c:v>6.34</c:v>
                </c:pt>
                <c:pt idx="25">
                  <c:v>7.7</c:v>
                </c:pt>
                <c:pt idx="28">
                  <c:v>10</c:v>
                </c:pt>
                <c:pt idx="34">
                  <c:v>12</c:v>
                </c:pt>
                <c:pt idx="36">
                  <c:v>6.9</c:v>
                </c:pt>
                <c:pt idx="38">
                  <c:v>5.7</c:v>
                </c:pt>
                <c:pt idx="40">
                  <c:v>4.0999999999999996</c:v>
                </c:pt>
                <c:pt idx="42">
                  <c:v>7.6</c:v>
                </c:pt>
                <c:pt idx="48">
                  <c:v>12</c:v>
                </c:pt>
                <c:pt idx="52">
                  <c:v>12</c:v>
                </c:pt>
                <c:pt idx="54">
                  <c:v>9.1999999999999993</c:v>
                </c:pt>
                <c:pt idx="56">
                  <c:v>7.3</c:v>
                </c:pt>
                <c:pt idx="58">
                  <c:v>7.7</c:v>
                </c:pt>
                <c:pt idx="60">
                  <c:v>8.5</c:v>
                </c:pt>
                <c:pt idx="66">
                  <c:v>14</c:v>
                </c:pt>
                <c:pt idx="70">
                  <c:v>10</c:v>
                </c:pt>
                <c:pt idx="72">
                  <c:v>10</c:v>
                </c:pt>
                <c:pt idx="74">
                  <c:v>4.9000000000000004</c:v>
                </c:pt>
                <c:pt idx="76">
                  <c:v>4.2</c:v>
                </c:pt>
                <c:pt idx="78">
                  <c:v>8</c:v>
                </c:pt>
                <c:pt idx="86">
                  <c:v>16</c:v>
                </c:pt>
                <c:pt idx="89">
                  <c:v>13</c:v>
                </c:pt>
                <c:pt idx="93">
                  <c:v>8.5</c:v>
                </c:pt>
                <c:pt idx="95">
                  <c:v>7.7</c:v>
                </c:pt>
                <c:pt idx="97">
                  <c:v>7.3</c:v>
                </c:pt>
                <c:pt idx="101">
                  <c:v>11</c:v>
                </c:pt>
                <c:pt idx="110">
                  <c:v>7.4</c:v>
                </c:pt>
                <c:pt idx="112">
                  <c:v>12</c:v>
                </c:pt>
                <c:pt idx="114">
                  <c:v>7.6</c:v>
                </c:pt>
                <c:pt idx="116">
                  <c:v>6.7</c:v>
                </c:pt>
                <c:pt idx="118">
                  <c:v>5.8</c:v>
                </c:pt>
                <c:pt idx="124">
                  <c:v>14</c:v>
                </c:pt>
                <c:pt idx="129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6-4E1D-AF55-436EE7C017D1}"/>
            </c:ext>
          </c:extLst>
        </c:ser>
        <c:ser>
          <c:idx val="1"/>
          <c:order val="1"/>
          <c:tx>
            <c:v>Discharge to Stream</c:v>
          </c:tx>
          <c:cat>
            <c:strRef>
              <c:f>'Trending Data'!$A$4:$A$133</c:f>
              <c:strCache>
                <c:ptCount val="130"/>
                <c:pt idx="0">
                  <c:v>19/04/2010</c:v>
                </c:pt>
                <c:pt idx="1">
                  <c:v>18/05/2010</c:v>
                </c:pt>
                <c:pt idx="2">
                  <c:v>23/06/2010</c:v>
                </c:pt>
                <c:pt idx="3">
                  <c:v>08/07/2010</c:v>
                </c:pt>
                <c:pt idx="4">
                  <c:v>19/08/2010</c:v>
                </c:pt>
                <c:pt idx="5">
                  <c:v>17/09/2010</c:v>
                </c:pt>
                <c:pt idx="6">
                  <c:v>17/10/2010</c:v>
                </c:pt>
                <c:pt idx="7">
                  <c:v>17/11/2010</c:v>
                </c:pt>
                <c:pt idx="8">
                  <c:v>22/12/2010</c:v>
                </c:pt>
                <c:pt idx="9">
                  <c:v>30/12/2010</c:v>
                </c:pt>
                <c:pt idx="10">
                  <c:v>05/01/2011</c:v>
                </c:pt>
                <c:pt idx="11">
                  <c:v>14/01/2011</c:v>
                </c:pt>
                <c:pt idx="12">
                  <c:v>20/01/2011</c:v>
                </c:pt>
                <c:pt idx="13">
                  <c:v>24/01/2011</c:v>
                </c:pt>
                <c:pt idx="14">
                  <c:v>03/02/2011</c:v>
                </c:pt>
                <c:pt idx="15">
                  <c:v>08/02/2011</c:v>
                </c:pt>
                <c:pt idx="16">
                  <c:v>14/02/2011</c:v>
                </c:pt>
                <c:pt idx="17">
                  <c:v>08/03/2011</c:v>
                </c:pt>
                <c:pt idx="18">
                  <c:v>13/04/2011</c:v>
                </c:pt>
                <c:pt idx="19">
                  <c:v>9/05/2011</c:v>
                </c:pt>
                <c:pt idx="20">
                  <c:v>7/06/2011</c:v>
                </c:pt>
                <c:pt idx="21">
                  <c:v>11/07/2011</c:v>
                </c:pt>
                <c:pt idx="22">
                  <c:v>8/08/2011</c:v>
                </c:pt>
                <c:pt idx="23">
                  <c:v>7/09/2011</c:v>
                </c:pt>
                <c:pt idx="24">
                  <c:v>31/10/2011</c:v>
                </c:pt>
                <c:pt idx="25">
                  <c:v>20/12/2011</c:v>
                </c:pt>
                <c:pt idx="26">
                  <c:v>29/12/2011</c:v>
                </c:pt>
                <c:pt idx="27">
                  <c:v>06/01/2012</c:v>
                </c:pt>
                <c:pt idx="28">
                  <c:v>11/01/2012</c:v>
                </c:pt>
                <c:pt idx="29">
                  <c:v>20/01/2012</c:v>
                </c:pt>
                <c:pt idx="30">
                  <c:v>25/01/2012</c:v>
                </c:pt>
                <c:pt idx="31">
                  <c:v>01/02/2012</c:v>
                </c:pt>
                <c:pt idx="32">
                  <c:v>09/02/2012</c:v>
                </c:pt>
                <c:pt idx="33">
                  <c:v>16/02/2012</c:v>
                </c:pt>
                <c:pt idx="34">
                  <c:v>02/03/2012</c:v>
                </c:pt>
                <c:pt idx="35">
                  <c:v>12/04/2012</c:v>
                </c:pt>
                <c:pt idx="36">
                  <c:v>16/05/2012</c:v>
                </c:pt>
                <c:pt idx="37">
                  <c:v>25/06/2012</c:v>
                </c:pt>
                <c:pt idx="38">
                  <c:v>12/07/2012</c:v>
                </c:pt>
                <c:pt idx="39">
                  <c:v>06/08/2012</c:v>
                </c:pt>
                <c:pt idx="40">
                  <c:v>03/09/2012</c:v>
                </c:pt>
                <c:pt idx="41">
                  <c:v>10/10/2012</c:v>
                </c:pt>
                <c:pt idx="42">
                  <c:v>22/11/2012</c:v>
                </c:pt>
                <c:pt idx="43">
                  <c:v>21/12/2012</c:v>
                </c:pt>
                <c:pt idx="44">
                  <c:v>27/12/2012</c:v>
                </c:pt>
                <c:pt idx="45">
                  <c:v>31/12/2012</c:v>
                </c:pt>
                <c:pt idx="46">
                  <c:v>08/01/2013</c:v>
                </c:pt>
                <c:pt idx="47">
                  <c:v>17/01/2013</c:v>
                </c:pt>
                <c:pt idx="48">
                  <c:v>21/01/2013</c:v>
                </c:pt>
                <c:pt idx="49">
                  <c:v>31/01/2013</c:v>
                </c:pt>
                <c:pt idx="50">
                  <c:v>07/02/2013</c:v>
                </c:pt>
                <c:pt idx="51">
                  <c:v>12/02/2013</c:v>
                </c:pt>
                <c:pt idx="52">
                  <c:v>21/03/2013</c:v>
                </c:pt>
                <c:pt idx="53">
                  <c:v>19/04/2013</c:v>
                </c:pt>
                <c:pt idx="54">
                  <c:v>20/05/2013</c:v>
                </c:pt>
                <c:pt idx="55">
                  <c:v>19/06/2013</c:v>
                </c:pt>
                <c:pt idx="56">
                  <c:v>19/07/2013</c:v>
                </c:pt>
                <c:pt idx="57">
                  <c:v>19/08/2013</c:v>
                </c:pt>
                <c:pt idx="58">
                  <c:v>10/09/2013</c:v>
                </c:pt>
                <c:pt idx="59">
                  <c:v>22/10/2013</c:v>
                </c:pt>
                <c:pt idx="60">
                  <c:v>12/11/2013</c:v>
                </c:pt>
                <c:pt idx="61">
                  <c:v>21/12/2013</c:v>
                </c:pt>
                <c:pt idx="62">
                  <c:v>27/12/2013</c:v>
                </c:pt>
                <c:pt idx="63">
                  <c:v>30/12/2013</c:v>
                </c:pt>
                <c:pt idx="64">
                  <c:v>09/01/2014</c:v>
                </c:pt>
                <c:pt idx="65">
                  <c:v>13/01/2014</c:v>
                </c:pt>
                <c:pt idx="66">
                  <c:v>20/01/2014</c:v>
                </c:pt>
                <c:pt idx="67">
                  <c:v>28/01/2014</c:v>
                </c:pt>
                <c:pt idx="68">
                  <c:v>04/02/2014</c:v>
                </c:pt>
                <c:pt idx="69">
                  <c:v>10/02/2014</c:v>
                </c:pt>
                <c:pt idx="70">
                  <c:v>11/03/2014</c:v>
                </c:pt>
                <c:pt idx="71">
                  <c:v>09/04/2014</c:v>
                </c:pt>
                <c:pt idx="72">
                  <c:v>09/05/2014</c:v>
                </c:pt>
                <c:pt idx="73">
                  <c:v>10/06/2014</c:v>
                </c:pt>
                <c:pt idx="74">
                  <c:v>08/07/2014</c:v>
                </c:pt>
                <c:pt idx="75">
                  <c:v>07/08/2014</c:v>
                </c:pt>
                <c:pt idx="76">
                  <c:v>18/09/2014</c:v>
                </c:pt>
                <c:pt idx="77">
                  <c:v>17/10/2014</c:v>
                </c:pt>
                <c:pt idx="78">
                  <c:v>17/11/2014</c:v>
                </c:pt>
                <c:pt idx="79">
                  <c:v>23/12/2014</c:v>
                </c:pt>
                <c:pt idx="80">
                  <c:v>27/12/2014</c:v>
                </c:pt>
                <c:pt idx="81">
                  <c:v>31/12/2014</c:v>
                </c:pt>
                <c:pt idx="82">
                  <c:v>02/01/2015</c:v>
                </c:pt>
                <c:pt idx="83">
                  <c:v>08/01/2015</c:v>
                </c:pt>
                <c:pt idx="84">
                  <c:v>16/01/2015</c:v>
                </c:pt>
                <c:pt idx="85">
                  <c:v>21/01/2015</c:v>
                </c:pt>
                <c:pt idx="86">
                  <c:v>28/01/2015</c:v>
                </c:pt>
                <c:pt idx="87">
                  <c:v>03/02/2015</c:v>
                </c:pt>
                <c:pt idx="88">
                  <c:v>08/02/2015</c:v>
                </c:pt>
                <c:pt idx="89">
                  <c:v>17/03/2015</c:v>
                </c:pt>
                <c:pt idx="90">
                  <c:v>28/04/2015</c:v>
                </c:pt>
                <c:pt idx="91">
                  <c:v>4/05/2015</c:v>
                </c:pt>
                <c:pt idx="92">
                  <c:v>25/06/2015</c:v>
                </c:pt>
                <c:pt idx="93">
                  <c:v>20/07/2015</c:v>
                </c:pt>
                <c:pt idx="94">
                  <c:v>26/08/2015</c:v>
                </c:pt>
                <c:pt idx="95">
                  <c:v>23/09/2015</c:v>
                </c:pt>
                <c:pt idx="96">
                  <c:v>21/10/2015</c:v>
                </c:pt>
                <c:pt idx="97">
                  <c:v>17/11/2015</c:v>
                </c:pt>
                <c:pt idx="98">
                  <c:v>15/12/2015</c:v>
                </c:pt>
                <c:pt idx="99">
                  <c:v>20/12/2015</c:v>
                </c:pt>
                <c:pt idx="100">
                  <c:v>29/12/2015</c:v>
                </c:pt>
                <c:pt idx="101">
                  <c:v>05/01/2016</c:v>
                </c:pt>
                <c:pt idx="102">
                  <c:v>12/01/2016</c:v>
                </c:pt>
                <c:pt idx="103">
                  <c:v>19/01/2016</c:v>
                </c:pt>
                <c:pt idx="104">
                  <c:v>28/01/2016</c:v>
                </c:pt>
                <c:pt idx="105">
                  <c:v>02/02/2016</c:v>
                </c:pt>
                <c:pt idx="106">
                  <c:v>05/02/2016</c:v>
                </c:pt>
                <c:pt idx="107">
                  <c:v>10/02/2016</c:v>
                </c:pt>
                <c:pt idx="108">
                  <c:v>17/02/2016</c:v>
                </c:pt>
                <c:pt idx="109">
                  <c:v>22/02/2016</c:v>
                </c:pt>
                <c:pt idx="110">
                  <c:v>18/03/2016</c:v>
                </c:pt>
                <c:pt idx="111">
                  <c:v>13/04/2016</c:v>
                </c:pt>
                <c:pt idx="112">
                  <c:v>11/05/2016</c:v>
                </c:pt>
                <c:pt idx="113">
                  <c:v>13/06/2016</c:v>
                </c:pt>
                <c:pt idx="114">
                  <c:v>15/07/2016</c:v>
                </c:pt>
                <c:pt idx="115">
                  <c:v>23/08/2016</c:v>
                </c:pt>
                <c:pt idx="116">
                  <c:v>8/09/2016</c:v>
                </c:pt>
                <c:pt idx="117">
                  <c:v>11/10/2016</c:v>
                </c:pt>
                <c:pt idx="118">
                  <c:v>9/11/2016</c:v>
                </c:pt>
                <c:pt idx="119">
                  <c:v>13/12/2016</c:v>
                </c:pt>
                <c:pt idx="120">
                  <c:v>22/12/2016</c:v>
                </c:pt>
                <c:pt idx="121">
                  <c:v>30/12/2016</c:v>
                </c:pt>
                <c:pt idx="122">
                  <c:v>6/01/2017</c:v>
                </c:pt>
                <c:pt idx="123">
                  <c:v>10/01/2017</c:v>
                </c:pt>
                <c:pt idx="124">
                  <c:v>19/01/2017</c:v>
                </c:pt>
                <c:pt idx="125">
                  <c:v>23/01/2017</c:v>
                </c:pt>
                <c:pt idx="126">
                  <c:v>01/02/2017</c:v>
                </c:pt>
                <c:pt idx="127">
                  <c:v>07/02/2017</c:v>
                </c:pt>
                <c:pt idx="128">
                  <c:v>15/02/2017</c:v>
                </c:pt>
                <c:pt idx="129">
                  <c:v>20/03/2017</c:v>
                </c:pt>
              </c:strCache>
            </c:strRef>
          </c:cat>
          <c:val>
            <c:numRef>
              <c:f>'Trending Data'!$U$4:$U$133</c:f>
              <c:numCache>
                <c:formatCode>General</c:formatCode>
                <c:ptCount val="130"/>
                <c:pt idx="1">
                  <c:v>14.04</c:v>
                </c:pt>
                <c:pt idx="3">
                  <c:v>3.74</c:v>
                </c:pt>
                <c:pt idx="5">
                  <c:v>2.75</c:v>
                </c:pt>
                <c:pt idx="7">
                  <c:v>6.68</c:v>
                </c:pt>
                <c:pt idx="11">
                  <c:v>10.78</c:v>
                </c:pt>
                <c:pt idx="17">
                  <c:v>8.77</c:v>
                </c:pt>
                <c:pt idx="19">
                  <c:v>5.94</c:v>
                </c:pt>
                <c:pt idx="21">
                  <c:v>4.1900000000000004</c:v>
                </c:pt>
                <c:pt idx="23">
                  <c:v>3.79</c:v>
                </c:pt>
                <c:pt idx="25">
                  <c:v>7.7</c:v>
                </c:pt>
                <c:pt idx="28">
                  <c:v>9.3000000000000007</c:v>
                </c:pt>
                <c:pt idx="34">
                  <c:v>11</c:v>
                </c:pt>
                <c:pt idx="36">
                  <c:v>6.3</c:v>
                </c:pt>
                <c:pt idx="38">
                  <c:v>5.7</c:v>
                </c:pt>
                <c:pt idx="40">
                  <c:v>3</c:v>
                </c:pt>
                <c:pt idx="42">
                  <c:v>6.5</c:v>
                </c:pt>
                <c:pt idx="48">
                  <c:v>9.1</c:v>
                </c:pt>
                <c:pt idx="52">
                  <c:v>10</c:v>
                </c:pt>
                <c:pt idx="54">
                  <c:v>14</c:v>
                </c:pt>
                <c:pt idx="56">
                  <c:v>4.5</c:v>
                </c:pt>
                <c:pt idx="58">
                  <c:v>4.8</c:v>
                </c:pt>
                <c:pt idx="60">
                  <c:v>2</c:v>
                </c:pt>
                <c:pt idx="66">
                  <c:v>11</c:v>
                </c:pt>
                <c:pt idx="70">
                  <c:v>9.4</c:v>
                </c:pt>
                <c:pt idx="72">
                  <c:v>11</c:v>
                </c:pt>
                <c:pt idx="74">
                  <c:v>3.8</c:v>
                </c:pt>
                <c:pt idx="76">
                  <c:v>3.1</c:v>
                </c:pt>
                <c:pt idx="78">
                  <c:v>5.8</c:v>
                </c:pt>
                <c:pt idx="86">
                  <c:v>12</c:v>
                </c:pt>
                <c:pt idx="89">
                  <c:v>11</c:v>
                </c:pt>
                <c:pt idx="93">
                  <c:v>6.1</c:v>
                </c:pt>
                <c:pt idx="95">
                  <c:v>6.1</c:v>
                </c:pt>
                <c:pt idx="97">
                  <c:v>5.9</c:v>
                </c:pt>
                <c:pt idx="101">
                  <c:v>8.1</c:v>
                </c:pt>
                <c:pt idx="110">
                  <c:v>6.3</c:v>
                </c:pt>
                <c:pt idx="112">
                  <c:v>10</c:v>
                </c:pt>
                <c:pt idx="114">
                  <c:v>5.9</c:v>
                </c:pt>
                <c:pt idx="116">
                  <c:v>4.3</c:v>
                </c:pt>
                <c:pt idx="118">
                  <c:v>3.7</c:v>
                </c:pt>
                <c:pt idx="124">
                  <c:v>13</c:v>
                </c:pt>
                <c:pt idx="12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6-4E1D-AF55-436EE7C01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18496"/>
        <c:axId val="123420032"/>
      </c:lineChart>
      <c:catAx>
        <c:axId val="12341849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23420032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23420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AU" sz="1200"/>
                  <a:t>Concentration (mg/L)</a:t>
                </a:r>
              </a:p>
            </c:rich>
          </c:tx>
          <c:layout>
            <c:manualLayout>
              <c:xMode val="edge"/>
              <c:yMode val="edge"/>
              <c:x val="2.2164276401564601E-2"/>
              <c:y val="0.212691990906994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418496"/>
        <c:crosses val="autoZero"/>
        <c:crossBetween val="between"/>
      </c:valAx>
      <c:spPr>
        <a:solidFill>
          <a:sysClr val="window" lastClr="FFFFFF">
            <a:lumMod val="85000"/>
          </a:sysClr>
        </a:solidFill>
      </c:spPr>
    </c:plotArea>
    <c:legend>
      <c:legendPos val="r"/>
      <c:layout>
        <c:manualLayout>
          <c:xMode val="edge"/>
          <c:yMode val="edge"/>
          <c:x val="0.22946544980443345"/>
          <c:y val="0.90585861913704302"/>
          <c:w val="0.55410691003911361"/>
          <c:h val="5.2301255230125521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span"/>
    <c:showDLblsOverMax val="0"/>
  </c:chart>
  <c:printSettings>
    <c:headerFooter alignWithMargins="0"/>
    <c:pageMargins b="1" l="0.75000000000000122" r="0.750000000000001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B5FA8F3-64F5-4632-A66E-F0C004621D87}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4B77FF-0530-47CF-9BB7-938842F552EC}">
  <sheetPr/>
  <sheetViews>
    <sheetView zoomScale="118" workbookViewId="0" zoomToFit="1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00" cy="60666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5D966C-1C0F-491F-A28E-5475410BA8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0.14366</cdr:x>
      <cdr:y>0.59066</cdr:y>
    </cdr:from>
    <cdr:to>
      <cdr:x>0.9558</cdr:x>
      <cdr:y>0.59873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A26CB31-00E5-4BC2-B23C-049016350627}"/>
            </a:ext>
          </a:extLst>
        </cdr:cNvPr>
        <cdr:cNvCxnSpPr/>
      </cdr:nvCxnSpPr>
      <cdr:spPr>
        <a:xfrm xmlns:a="http://schemas.openxmlformats.org/drawingml/2006/main" flipV="1">
          <a:off x="1335280" y="3583002"/>
          <a:ext cx="7548785" cy="48961"/>
        </a:xfrm>
        <a:prstGeom xmlns:a="http://schemas.openxmlformats.org/drawingml/2006/main" prst="line">
          <a:avLst/>
        </a:prstGeom>
        <a:ln xmlns:a="http://schemas.openxmlformats.org/drawingml/2006/main" w="38100" cmpd="sng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0.03687</cdr:x>
      <cdr:y>0.54516</cdr:y>
    </cdr:from>
    <cdr:to>
      <cdr:x>0.12785</cdr:x>
      <cdr:y>0.65302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B823917-25C4-4E35-AD51-2E531700904C}"/>
            </a:ext>
          </a:extLst>
        </cdr:cNvPr>
        <cdr:cNvSpPr txBox="1"/>
      </cdr:nvSpPr>
      <cdr:spPr>
        <a:xfrm xmlns:a="http://schemas.openxmlformats.org/drawingml/2006/main">
          <a:off x="342721" y="3307043"/>
          <a:ext cx="845679" cy="654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NZ" sz="1100" b="1"/>
            <a:t>Max for  swimming - 550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947" cy="60661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194B0-57B7-4585-AC26-6ED0C91A22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19</xdr:col>
      <xdr:colOff>57150</xdr:colOff>
      <xdr:row>42</xdr:row>
      <xdr:rowOff>19050</xdr:rowOff>
    </xdr:to>
    <xdr:graphicFrame macro="">
      <xdr:nvGraphicFramePr>
        <xdr:cNvPr id="1036" name="Chart 2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32</xdr:row>
      <xdr:rowOff>66675</xdr:rowOff>
    </xdr:from>
    <xdr:to>
      <xdr:col>12</xdr:col>
      <xdr:colOff>34925</xdr:colOff>
      <xdr:row>58</xdr:row>
      <xdr:rowOff>104775</xdr:rowOff>
    </xdr:to>
    <xdr:graphicFrame macro="">
      <xdr:nvGraphicFramePr>
        <xdr:cNvPr id="8328" name="Chart 1">
          <a:extLst>
            <a:ext uri="{FF2B5EF4-FFF2-40B4-BE49-F238E27FC236}">
              <a16:creationId xmlns:a16="http://schemas.microsoft.com/office/drawing/2014/main" id="{00000000-0008-0000-0400-00008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87</xdr:row>
      <xdr:rowOff>161925</xdr:rowOff>
    </xdr:from>
    <xdr:to>
      <xdr:col>12</xdr:col>
      <xdr:colOff>38100</xdr:colOff>
      <xdr:row>114</xdr:row>
      <xdr:rowOff>44450</xdr:rowOff>
    </xdr:to>
    <xdr:graphicFrame macro="">
      <xdr:nvGraphicFramePr>
        <xdr:cNvPr id="8329" name="Chart 3">
          <a:extLst>
            <a:ext uri="{FF2B5EF4-FFF2-40B4-BE49-F238E27FC236}">
              <a16:creationId xmlns:a16="http://schemas.microsoft.com/office/drawing/2014/main" id="{00000000-0008-0000-0400-00008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139700</xdr:colOff>
      <xdr:row>3</xdr:row>
      <xdr:rowOff>142875</xdr:rowOff>
    </xdr:from>
    <xdr:to>
      <xdr:col>12</xdr:col>
      <xdr:colOff>44450</xdr:colOff>
      <xdr:row>31</xdr:row>
      <xdr:rowOff>104775</xdr:rowOff>
    </xdr:to>
    <xdr:graphicFrame macro="">
      <xdr:nvGraphicFramePr>
        <xdr:cNvPr id="8330" name="Chart 4">
          <a:extLst>
            <a:ext uri="{FF2B5EF4-FFF2-40B4-BE49-F238E27FC236}">
              <a16:creationId xmlns:a16="http://schemas.microsoft.com/office/drawing/2014/main" id="{00000000-0008-0000-0400-00008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165100</xdr:colOff>
      <xdr:row>59</xdr:row>
      <xdr:rowOff>41275</xdr:rowOff>
    </xdr:from>
    <xdr:to>
      <xdr:col>12</xdr:col>
      <xdr:colOff>47625</xdr:colOff>
      <xdr:row>87</xdr:row>
      <xdr:rowOff>3175</xdr:rowOff>
    </xdr:to>
    <xdr:graphicFrame macro="">
      <xdr:nvGraphicFramePr>
        <xdr:cNvPr id="8331" name="Chart 5">
          <a:extLst>
            <a:ext uri="{FF2B5EF4-FFF2-40B4-BE49-F238E27FC236}">
              <a16:creationId xmlns:a16="http://schemas.microsoft.com/office/drawing/2014/main" id="{00000000-0008-0000-0400-00008B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115</xdr:row>
      <xdr:rowOff>66675</xdr:rowOff>
    </xdr:from>
    <xdr:to>
      <xdr:col>12</xdr:col>
      <xdr:colOff>57150</xdr:colOff>
      <xdr:row>143</xdr:row>
      <xdr:rowOff>146050</xdr:rowOff>
    </xdr:to>
    <xdr:graphicFrame macro="">
      <xdr:nvGraphicFramePr>
        <xdr:cNvPr id="8332" name="Chart 6">
          <a:extLst>
            <a:ext uri="{FF2B5EF4-FFF2-40B4-BE49-F238E27FC236}">
              <a16:creationId xmlns:a16="http://schemas.microsoft.com/office/drawing/2014/main" id="{00000000-0008-0000-0400-00008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101601</xdr:colOff>
      <xdr:row>145</xdr:row>
      <xdr:rowOff>0</xdr:rowOff>
    </xdr:from>
    <xdr:to>
      <xdr:col>12</xdr:col>
      <xdr:colOff>63500</xdr:colOff>
      <xdr:row>173</xdr:row>
      <xdr:rowOff>19050</xdr:rowOff>
    </xdr:to>
    <xdr:graphicFrame macro="">
      <xdr:nvGraphicFramePr>
        <xdr:cNvPr id="8333" name="Chart 7">
          <a:extLst>
            <a:ext uri="{FF2B5EF4-FFF2-40B4-BE49-F238E27FC236}">
              <a16:creationId xmlns:a16="http://schemas.microsoft.com/office/drawing/2014/main" id="{00000000-0008-0000-0400-00008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133350</xdr:colOff>
      <xdr:row>32</xdr:row>
      <xdr:rowOff>47625</xdr:rowOff>
    </xdr:from>
    <xdr:to>
      <xdr:col>25</xdr:col>
      <xdr:colOff>66675</xdr:colOff>
      <xdr:row>58</xdr:row>
      <xdr:rowOff>85725</xdr:rowOff>
    </xdr:to>
    <xdr:graphicFrame macro="">
      <xdr:nvGraphicFramePr>
        <xdr:cNvPr id="8334" name="Chart 22">
          <a:extLst>
            <a:ext uri="{FF2B5EF4-FFF2-40B4-BE49-F238E27FC236}">
              <a16:creationId xmlns:a16="http://schemas.microsoft.com/office/drawing/2014/main" id="{00000000-0008-0000-0400-00008E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165100</xdr:colOff>
      <xdr:row>87</xdr:row>
      <xdr:rowOff>161925</xdr:rowOff>
    </xdr:from>
    <xdr:to>
      <xdr:col>25</xdr:col>
      <xdr:colOff>107950</xdr:colOff>
      <xdr:row>114</xdr:row>
      <xdr:rowOff>44450</xdr:rowOff>
    </xdr:to>
    <xdr:graphicFrame macro="">
      <xdr:nvGraphicFramePr>
        <xdr:cNvPr id="8335" name="Chart 23">
          <a:extLst>
            <a:ext uri="{FF2B5EF4-FFF2-40B4-BE49-F238E27FC236}">
              <a16:creationId xmlns:a16="http://schemas.microsoft.com/office/drawing/2014/main" id="{00000000-0008-0000-0400-00008F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171450</xdr:colOff>
      <xdr:row>115</xdr:row>
      <xdr:rowOff>53975</xdr:rowOff>
    </xdr:from>
    <xdr:to>
      <xdr:col>25</xdr:col>
      <xdr:colOff>95250</xdr:colOff>
      <xdr:row>143</xdr:row>
      <xdr:rowOff>127000</xdr:rowOff>
    </xdr:to>
    <xdr:graphicFrame macro="">
      <xdr:nvGraphicFramePr>
        <xdr:cNvPr id="8338" name="Chart 26">
          <a:extLst>
            <a:ext uri="{FF2B5EF4-FFF2-40B4-BE49-F238E27FC236}">
              <a16:creationId xmlns:a16="http://schemas.microsoft.com/office/drawing/2014/main" id="{00000000-0008-0000-0400-00009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171451</xdr:colOff>
      <xdr:row>145</xdr:row>
      <xdr:rowOff>0</xdr:rowOff>
    </xdr:from>
    <xdr:to>
      <xdr:col>25</xdr:col>
      <xdr:colOff>101601</xdr:colOff>
      <xdr:row>173</xdr:row>
      <xdr:rowOff>19050</xdr:rowOff>
    </xdr:to>
    <xdr:graphicFrame macro="">
      <xdr:nvGraphicFramePr>
        <xdr:cNvPr id="8339" name="Chart 27">
          <a:extLst>
            <a:ext uri="{FF2B5EF4-FFF2-40B4-BE49-F238E27FC236}">
              <a16:creationId xmlns:a16="http://schemas.microsoft.com/office/drawing/2014/main" id="{00000000-0008-0000-0400-00009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142875</xdr:colOff>
      <xdr:row>3</xdr:row>
      <xdr:rowOff>152400</xdr:rowOff>
    </xdr:from>
    <xdr:to>
      <xdr:col>25</xdr:col>
      <xdr:colOff>85725</xdr:colOff>
      <xdr:row>31</xdr:row>
      <xdr:rowOff>95250</xdr:rowOff>
    </xdr:to>
    <xdr:graphicFrame macro="">
      <xdr:nvGraphicFramePr>
        <xdr:cNvPr id="14" name="Chart 2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101600</xdr:colOff>
      <xdr:row>174</xdr:row>
      <xdr:rowOff>38100</xdr:rowOff>
    </xdr:from>
    <xdr:to>
      <xdr:col>12</xdr:col>
      <xdr:colOff>76200</xdr:colOff>
      <xdr:row>202</xdr:row>
      <xdr:rowOff>47625</xdr:rowOff>
    </xdr:to>
    <xdr:graphicFrame macro="">
      <xdr:nvGraphicFramePr>
        <xdr:cNvPr id="15" name="Chart 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111125</xdr:colOff>
      <xdr:row>203</xdr:row>
      <xdr:rowOff>28575</xdr:rowOff>
    </xdr:from>
    <xdr:to>
      <xdr:col>12</xdr:col>
      <xdr:colOff>76200</xdr:colOff>
      <xdr:row>231</xdr:row>
      <xdr:rowOff>47625</xdr:rowOff>
    </xdr:to>
    <xdr:graphicFrame macro="">
      <xdr:nvGraphicFramePr>
        <xdr:cNvPr id="16" name="Chart 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127000</xdr:colOff>
      <xdr:row>232</xdr:row>
      <xdr:rowOff>66675</xdr:rowOff>
    </xdr:from>
    <xdr:to>
      <xdr:col>12</xdr:col>
      <xdr:colOff>114300</xdr:colOff>
      <xdr:row>260</xdr:row>
      <xdr:rowOff>28575</xdr:rowOff>
    </xdr:to>
    <xdr:graphicFrame macro="">
      <xdr:nvGraphicFramePr>
        <xdr:cNvPr id="17" name="Chart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114300</xdr:colOff>
      <xdr:row>261</xdr:row>
      <xdr:rowOff>28575</xdr:rowOff>
    </xdr:from>
    <xdr:to>
      <xdr:col>12</xdr:col>
      <xdr:colOff>104775</xdr:colOff>
      <xdr:row>289</xdr:row>
      <xdr:rowOff>47625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142875</xdr:colOff>
      <xdr:row>290</xdr:row>
      <xdr:rowOff>95250</xdr:rowOff>
    </xdr:from>
    <xdr:to>
      <xdr:col>12</xdr:col>
      <xdr:colOff>85725</xdr:colOff>
      <xdr:row>316</xdr:row>
      <xdr:rowOff>142875</xdr:rowOff>
    </xdr:to>
    <xdr:graphicFrame macro="">
      <xdr:nvGraphicFramePr>
        <xdr:cNvPr id="20" name="Chart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142875</xdr:colOff>
      <xdr:row>317</xdr:row>
      <xdr:rowOff>152400</xdr:rowOff>
    </xdr:from>
    <xdr:to>
      <xdr:col>12</xdr:col>
      <xdr:colOff>85725</xdr:colOff>
      <xdr:row>344</xdr:row>
      <xdr:rowOff>38100</xdr:rowOff>
    </xdr:to>
    <xdr:graphicFrame macro="">
      <xdr:nvGraphicFramePr>
        <xdr:cNvPr id="21" name="Chart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152401</xdr:colOff>
      <xdr:row>174</xdr:row>
      <xdr:rowOff>25400</xdr:rowOff>
    </xdr:from>
    <xdr:to>
      <xdr:col>25</xdr:col>
      <xdr:colOff>76201</xdr:colOff>
      <xdr:row>202</xdr:row>
      <xdr:rowOff>44450</xdr:rowOff>
    </xdr:to>
    <xdr:graphicFrame macro="">
      <xdr:nvGraphicFramePr>
        <xdr:cNvPr id="22" name="Chart 27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165101</xdr:colOff>
      <xdr:row>203</xdr:row>
      <xdr:rowOff>12700</xdr:rowOff>
    </xdr:from>
    <xdr:to>
      <xdr:col>25</xdr:col>
      <xdr:colOff>101600</xdr:colOff>
      <xdr:row>231</xdr:row>
      <xdr:rowOff>31750</xdr:rowOff>
    </xdr:to>
    <xdr:graphicFrame macro="">
      <xdr:nvGraphicFramePr>
        <xdr:cNvPr id="23" name="Chart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139700</xdr:colOff>
      <xdr:row>232</xdr:row>
      <xdr:rowOff>50800</xdr:rowOff>
    </xdr:from>
    <xdr:to>
      <xdr:col>25</xdr:col>
      <xdr:colOff>111125</xdr:colOff>
      <xdr:row>260</xdr:row>
      <xdr:rowOff>12700</xdr:rowOff>
    </xdr:to>
    <xdr:graphicFrame macro="">
      <xdr:nvGraphicFramePr>
        <xdr:cNvPr id="24" name="Chart 25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127000</xdr:colOff>
      <xdr:row>261</xdr:row>
      <xdr:rowOff>12700</xdr:rowOff>
    </xdr:from>
    <xdr:to>
      <xdr:col>25</xdr:col>
      <xdr:colOff>117475</xdr:colOff>
      <xdr:row>289</xdr:row>
      <xdr:rowOff>31750</xdr:rowOff>
    </xdr:to>
    <xdr:graphicFrame macro="">
      <xdr:nvGraphicFramePr>
        <xdr:cNvPr id="25" name="Chart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139700</xdr:colOff>
      <xdr:row>290</xdr:row>
      <xdr:rowOff>63500</xdr:rowOff>
    </xdr:from>
    <xdr:to>
      <xdr:col>25</xdr:col>
      <xdr:colOff>82550</xdr:colOff>
      <xdr:row>316</xdr:row>
      <xdr:rowOff>111125</xdr:rowOff>
    </xdr:to>
    <xdr:graphicFrame macro="">
      <xdr:nvGraphicFramePr>
        <xdr:cNvPr id="26" name="Chart 2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152400</xdr:colOff>
      <xdr:row>318</xdr:row>
      <xdr:rowOff>0</xdr:rowOff>
    </xdr:from>
    <xdr:to>
      <xdr:col>25</xdr:col>
      <xdr:colOff>95250</xdr:colOff>
      <xdr:row>344</xdr:row>
      <xdr:rowOff>47625</xdr:rowOff>
    </xdr:to>
    <xdr:graphicFrame macro="">
      <xdr:nvGraphicFramePr>
        <xdr:cNvPr id="27" name="Chart 2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>
      <selection activeCell="C10" sqref="C10"/>
    </sheetView>
  </sheetViews>
  <sheetFormatPr defaultRowHeight="12.75" x14ac:dyDescent="0.35"/>
  <cols>
    <col min="1" max="1" width="14.1328125" customWidth="1"/>
    <col min="2" max="2" width="28.3984375" customWidth="1"/>
    <col min="3" max="3" width="14.73046875" customWidth="1"/>
    <col min="4" max="4" width="1.3984375" customWidth="1"/>
    <col min="5" max="5" width="12.3984375" customWidth="1"/>
    <col min="6" max="6" width="14.3984375" customWidth="1"/>
  </cols>
  <sheetData>
    <row r="1" spans="1:6" ht="15" x14ac:dyDescent="0.4">
      <c r="A1" s="186" t="s">
        <v>87</v>
      </c>
      <c r="B1" s="186"/>
      <c r="C1" s="186"/>
      <c r="D1" s="186"/>
      <c r="E1" s="186"/>
      <c r="F1" s="186"/>
    </row>
    <row r="2" spans="1:6" ht="15" x14ac:dyDescent="0.4">
      <c r="A2" s="186" t="s">
        <v>77</v>
      </c>
      <c r="B2" s="186"/>
      <c r="C2" s="186"/>
      <c r="D2" s="186"/>
      <c r="E2" s="186"/>
      <c r="F2" s="186"/>
    </row>
    <row r="3" spans="1:6" ht="15" x14ac:dyDescent="0.4">
      <c r="A3" s="187" t="str">
        <f>Hahei!A3</f>
        <v>April 2016 to March 2017</v>
      </c>
      <c r="B3" s="187"/>
      <c r="C3" s="187"/>
      <c r="D3" s="187"/>
      <c r="E3" s="187"/>
      <c r="F3" s="187"/>
    </row>
    <row r="5" spans="1:6" ht="12" customHeight="1" x14ac:dyDescent="0.35"/>
    <row r="7" spans="1:6" ht="13.9" x14ac:dyDescent="0.4">
      <c r="B7" s="183" t="s">
        <v>88</v>
      </c>
      <c r="C7" s="184" t="e">
        <v>#REF!</v>
      </c>
      <c r="D7" s="184" t="e">
        <v>#REF!</v>
      </c>
      <c r="E7" s="185" t="e">
        <v>#REF!</v>
      </c>
    </row>
    <row r="8" spans="1:6" x14ac:dyDescent="0.35">
      <c r="B8" s="108" t="s">
        <v>174</v>
      </c>
      <c r="C8" s="109">
        <f>Hahei!C375</f>
        <v>36355</v>
      </c>
      <c r="D8" s="110"/>
      <c r="E8" s="111" t="s">
        <v>75</v>
      </c>
    </row>
    <row r="9" spans="1:6" x14ac:dyDescent="0.35">
      <c r="B9" s="108" t="s">
        <v>173</v>
      </c>
      <c r="C9" s="109">
        <f>Hahei!E376</f>
        <v>457</v>
      </c>
      <c r="D9" s="110" t="s">
        <v>82</v>
      </c>
      <c r="E9" s="111" t="s">
        <v>75</v>
      </c>
    </row>
    <row r="10" spans="1:6" x14ac:dyDescent="0.35">
      <c r="B10" s="108" t="s">
        <v>175</v>
      </c>
      <c r="C10" s="109">
        <f>Hahei!E379</f>
        <v>127.65625</v>
      </c>
      <c r="D10" s="110" t="s">
        <v>82</v>
      </c>
      <c r="E10" s="111" t="s">
        <v>75</v>
      </c>
    </row>
    <row r="11" spans="1:6" x14ac:dyDescent="0.35">
      <c r="B11" s="108" t="s">
        <v>176</v>
      </c>
      <c r="C11" s="109">
        <f>Hahei!E375</f>
        <v>44935</v>
      </c>
      <c r="D11" s="110" t="s">
        <v>82</v>
      </c>
      <c r="E11" s="111" t="s">
        <v>75</v>
      </c>
    </row>
    <row r="12" spans="1:6" x14ac:dyDescent="0.35">
      <c r="F12" s="27"/>
    </row>
    <row r="13" spans="1:6" x14ac:dyDescent="0.35">
      <c r="F13" s="27"/>
    </row>
    <row r="14" spans="1:6" x14ac:dyDescent="0.35">
      <c r="F14" s="27"/>
    </row>
    <row r="15" spans="1:6" x14ac:dyDescent="0.35">
      <c r="F15" s="27"/>
    </row>
    <row r="16" spans="1:6" x14ac:dyDescent="0.35">
      <c r="F16" s="27"/>
    </row>
    <row r="17" spans="6:6" x14ac:dyDescent="0.35">
      <c r="F17" s="27"/>
    </row>
  </sheetData>
  <mergeCells count="4">
    <mergeCell ref="B7:E7"/>
    <mergeCell ref="A1:F1"/>
    <mergeCell ref="A2:F2"/>
    <mergeCell ref="A3:F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91"/>
  <sheetViews>
    <sheetView zoomScale="85" zoomScaleNormal="85" workbookViewId="0">
      <pane xSplit="1" ySplit="8" topLeftCell="B355" activePane="bottomRight" state="frozen"/>
      <selection pane="topRight" activeCell="B1" sqref="B1"/>
      <selection pane="bottomLeft" activeCell="A9" sqref="A9"/>
      <selection pane="bottomRight" activeCell="BA309" sqref="BA309"/>
    </sheetView>
  </sheetViews>
  <sheetFormatPr defaultColWidth="9.1328125" defaultRowHeight="12.75" x14ac:dyDescent="0.35"/>
  <cols>
    <col min="1" max="1" width="14" style="1" customWidth="1"/>
    <col min="2" max="3" width="8.73046875" style="5" customWidth="1"/>
    <col min="4" max="4" width="8.73046875" style="5" hidden="1" customWidth="1"/>
    <col min="5" max="5" width="13.86328125" style="5" bestFit="1" customWidth="1"/>
    <col min="6" max="6" width="10" style="5" hidden="1" customWidth="1"/>
    <col min="7" max="13" width="8.73046875" style="5" customWidth="1"/>
    <col min="14" max="14" width="8.3984375" style="5" customWidth="1"/>
    <col min="15" max="15" width="8.73046875" style="5" customWidth="1"/>
    <col min="16" max="16" width="8.3984375" style="5" customWidth="1"/>
    <col min="17" max="17" width="12" style="13" customWidth="1"/>
    <col min="18" max="18" width="8.73046875" style="13" customWidth="1"/>
    <col min="19" max="19" width="9.3984375" style="13" customWidth="1"/>
    <col min="20" max="23" width="8.73046875" style="5" customWidth="1"/>
    <col min="24" max="24" width="10" style="5" customWidth="1"/>
    <col min="25" max="25" width="7.1328125" style="5" customWidth="1"/>
    <col min="26" max="29" width="8.73046875" style="5" customWidth="1"/>
    <col min="30" max="30" width="11" style="5" customWidth="1"/>
    <col min="31" max="31" width="8.73046875" style="5" customWidth="1"/>
    <col min="32" max="32" width="8" style="5" customWidth="1"/>
    <col min="33" max="33" width="8.73046875" style="5" customWidth="1"/>
    <col min="34" max="34" width="9.86328125" style="5" customWidth="1"/>
    <col min="35" max="36" width="8.73046875" style="5" customWidth="1"/>
    <col min="37" max="37" width="10.59765625" style="5" customWidth="1"/>
    <col min="38" max="38" width="7.1328125" style="5" customWidth="1"/>
    <col min="39" max="42" width="8.73046875" style="5" customWidth="1"/>
    <col min="43" max="51" width="9.1328125" style="5"/>
    <col min="52" max="52" width="8.59765625" style="5" customWidth="1"/>
    <col min="53" max="58" width="9.3984375" style="5" bestFit="1" customWidth="1"/>
    <col min="59" max="59" width="8.1328125" style="5" customWidth="1"/>
    <col min="60" max="60" width="11" style="5" bestFit="1" customWidth="1"/>
    <col min="61" max="61" width="9.1328125" style="5" customWidth="1"/>
    <col min="62" max="62" width="9.3984375" style="5" bestFit="1" customWidth="1"/>
    <col min="63" max="63" width="12.1328125" style="5" bestFit="1" customWidth="1"/>
    <col min="64" max="64" width="9.3984375" style="5" bestFit="1" customWidth="1"/>
    <col min="65" max="65" width="11.3984375" style="5" customWidth="1"/>
    <col min="66" max="66" width="16.1328125" style="5" customWidth="1"/>
    <col min="67" max="16384" width="9.1328125" style="5"/>
  </cols>
  <sheetData>
    <row r="1" spans="1:66" ht="15" x14ac:dyDescent="0.4">
      <c r="A1" s="188" t="str">
        <f>Summary!A1</f>
        <v>THAMES-COROMANDEL WASTE WATER TREATMENT PLANTS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</row>
    <row r="2" spans="1:66" ht="15" x14ac:dyDescent="0.4">
      <c r="A2" s="190" t="s">
        <v>198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</row>
    <row r="3" spans="1:66" ht="15" x14ac:dyDescent="0.4">
      <c r="A3" s="192" t="s">
        <v>250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</row>
    <row r="4" spans="1:66" ht="13.15" thickBot="1" x14ac:dyDescent="0.4">
      <c r="A4" s="3"/>
    </row>
    <row r="5" spans="1:66" ht="12.75" customHeight="1" thickBot="1" x14ac:dyDescent="0.45">
      <c r="A5" s="36" t="s">
        <v>68</v>
      </c>
      <c r="B5" s="36" t="s">
        <v>69</v>
      </c>
      <c r="C5" s="196" t="s">
        <v>67</v>
      </c>
      <c r="D5" s="197"/>
      <c r="E5" s="198"/>
      <c r="F5" s="196" t="s">
        <v>57</v>
      </c>
      <c r="G5" s="198"/>
      <c r="H5" s="196" t="s">
        <v>91</v>
      </c>
      <c r="I5" s="198"/>
      <c r="J5" s="196" t="s">
        <v>58</v>
      </c>
      <c r="K5" s="197"/>
      <c r="L5" s="198"/>
      <c r="M5" s="194" t="s">
        <v>63</v>
      </c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9"/>
      <c r="Z5" s="194" t="s">
        <v>53</v>
      </c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9"/>
      <c r="AM5" s="194" t="s">
        <v>65</v>
      </c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9"/>
      <c r="AZ5" s="194" t="s">
        <v>64</v>
      </c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36" t="s">
        <v>1</v>
      </c>
      <c r="BN5" s="33"/>
    </row>
    <row r="6" spans="1:66" s="8" customFormat="1" ht="12.75" hidden="1" customHeight="1" x14ac:dyDescent="0.4">
      <c r="A6" s="16"/>
      <c r="B6" s="23" t="s">
        <v>50</v>
      </c>
      <c r="C6" s="21" t="s">
        <v>94</v>
      </c>
      <c r="D6" s="18" t="s">
        <v>103</v>
      </c>
      <c r="E6" s="22" t="s">
        <v>95</v>
      </c>
      <c r="F6" s="19" t="s">
        <v>96</v>
      </c>
      <c r="G6" s="20" t="s">
        <v>97</v>
      </c>
      <c r="H6" s="19" t="s">
        <v>99</v>
      </c>
      <c r="I6" s="20" t="s">
        <v>98</v>
      </c>
      <c r="J6" s="19" t="s">
        <v>100</v>
      </c>
      <c r="K6" s="17" t="s">
        <v>101</v>
      </c>
      <c r="L6" s="20" t="s">
        <v>102</v>
      </c>
      <c r="M6" s="17"/>
      <c r="N6" s="7" t="s">
        <v>4</v>
      </c>
      <c r="O6" s="5" t="s">
        <v>5</v>
      </c>
      <c r="P6" s="5" t="s">
        <v>6</v>
      </c>
      <c r="Q6" s="5" t="s">
        <v>7</v>
      </c>
      <c r="R6" s="5" t="s">
        <v>8</v>
      </c>
      <c r="S6" s="5" t="s">
        <v>9</v>
      </c>
      <c r="T6" s="5" t="s">
        <v>10</v>
      </c>
      <c r="U6" s="5" t="s">
        <v>11</v>
      </c>
      <c r="V6" s="5" t="s">
        <v>12</v>
      </c>
      <c r="W6" s="5" t="s">
        <v>13</v>
      </c>
      <c r="X6" s="5" t="s">
        <v>14</v>
      </c>
      <c r="Y6" s="6" t="s">
        <v>51</v>
      </c>
      <c r="Z6" s="7"/>
      <c r="AA6" s="5" t="s">
        <v>15</v>
      </c>
      <c r="AB6" s="5" t="s">
        <v>16</v>
      </c>
      <c r="AC6" s="5" t="s">
        <v>17</v>
      </c>
      <c r="AD6" s="5" t="s">
        <v>18</v>
      </c>
      <c r="AE6" s="5" t="s">
        <v>19</v>
      </c>
      <c r="AF6" s="5" t="s">
        <v>20</v>
      </c>
      <c r="AG6" s="5" t="s">
        <v>21</v>
      </c>
      <c r="AH6" s="5" t="s">
        <v>22</v>
      </c>
      <c r="AI6" s="5" t="s">
        <v>23</v>
      </c>
      <c r="AJ6" s="5" t="s">
        <v>24</v>
      </c>
      <c r="AK6" s="5" t="s">
        <v>25</v>
      </c>
      <c r="AL6" s="6" t="s">
        <v>26</v>
      </c>
      <c r="AM6" s="5"/>
      <c r="AN6" s="7" t="s">
        <v>27</v>
      </c>
      <c r="AO6" s="5" t="s">
        <v>28</v>
      </c>
      <c r="AP6" s="5" t="s">
        <v>29</v>
      </c>
      <c r="AQ6" s="5" t="s">
        <v>30</v>
      </c>
      <c r="AR6" s="5" t="s">
        <v>31</v>
      </c>
      <c r="AS6" s="5" t="s">
        <v>32</v>
      </c>
      <c r="AT6" s="5" t="s">
        <v>33</v>
      </c>
      <c r="AU6" s="5" t="s">
        <v>34</v>
      </c>
      <c r="AV6" s="5" t="s">
        <v>35</v>
      </c>
      <c r="AW6" s="5" t="s">
        <v>36</v>
      </c>
      <c r="AX6" s="5" t="s">
        <v>37</v>
      </c>
      <c r="AY6" s="6" t="s">
        <v>38</v>
      </c>
      <c r="AZ6" s="5"/>
      <c r="BA6" s="7" t="s">
        <v>39</v>
      </c>
      <c r="BB6" s="5" t="s">
        <v>40</v>
      </c>
      <c r="BC6" s="5" t="s">
        <v>41</v>
      </c>
      <c r="BD6" s="5" t="s">
        <v>42</v>
      </c>
      <c r="BE6" s="5" t="s">
        <v>43</v>
      </c>
      <c r="BF6" s="5" t="s">
        <v>44</v>
      </c>
      <c r="BG6" s="5" t="s">
        <v>45</v>
      </c>
      <c r="BH6" s="5" t="s">
        <v>46</v>
      </c>
      <c r="BI6" s="5" t="s">
        <v>47</v>
      </c>
      <c r="BJ6" s="5" t="s">
        <v>48</v>
      </c>
      <c r="BK6" s="5" t="s">
        <v>49</v>
      </c>
      <c r="BL6" s="6" t="s">
        <v>52</v>
      </c>
      <c r="BM6" s="6"/>
      <c r="BN6" s="7"/>
    </row>
    <row r="7" spans="1:66" x14ac:dyDescent="0.35">
      <c r="A7" s="37"/>
      <c r="B7" s="37" t="s">
        <v>69</v>
      </c>
      <c r="C7" s="38" t="s">
        <v>70</v>
      </c>
      <c r="D7" s="39" t="s">
        <v>104</v>
      </c>
      <c r="E7" s="40" t="s">
        <v>71</v>
      </c>
      <c r="F7" s="38" t="s">
        <v>73</v>
      </c>
      <c r="G7" s="40" t="s">
        <v>72</v>
      </c>
      <c r="H7" s="38" t="s">
        <v>73</v>
      </c>
      <c r="I7" s="40" t="s">
        <v>72</v>
      </c>
      <c r="J7" s="38" t="s">
        <v>73</v>
      </c>
      <c r="K7" s="39" t="s">
        <v>72</v>
      </c>
      <c r="L7" s="40" t="s">
        <v>92</v>
      </c>
      <c r="M7" s="38" t="s">
        <v>0</v>
      </c>
      <c r="N7" s="41" t="s">
        <v>66</v>
      </c>
      <c r="O7" s="41" t="s">
        <v>84</v>
      </c>
      <c r="P7" s="41" t="s">
        <v>54</v>
      </c>
      <c r="Q7" s="39" t="s">
        <v>219</v>
      </c>
      <c r="R7" s="39" t="s">
        <v>86</v>
      </c>
      <c r="S7" s="39" t="s">
        <v>59</v>
      </c>
      <c r="T7" s="39" t="s">
        <v>56</v>
      </c>
      <c r="U7" s="39" t="s">
        <v>85</v>
      </c>
      <c r="V7" s="41" t="s">
        <v>89</v>
      </c>
      <c r="W7" s="41" t="s">
        <v>60</v>
      </c>
      <c r="X7" s="41" t="s">
        <v>61</v>
      </c>
      <c r="Y7" s="40" t="s">
        <v>73</v>
      </c>
      <c r="Z7" s="38" t="s">
        <v>0</v>
      </c>
      <c r="AA7" s="41" t="s">
        <v>66</v>
      </c>
      <c r="AB7" s="41" t="s">
        <v>84</v>
      </c>
      <c r="AC7" s="41" t="s">
        <v>54</v>
      </c>
      <c r="AD7" s="39" t="s">
        <v>219</v>
      </c>
      <c r="AE7" s="39" t="s">
        <v>86</v>
      </c>
      <c r="AF7" s="39" t="s">
        <v>59</v>
      </c>
      <c r="AG7" s="39" t="s">
        <v>56</v>
      </c>
      <c r="AH7" s="39" t="s">
        <v>85</v>
      </c>
      <c r="AI7" s="41" t="s">
        <v>89</v>
      </c>
      <c r="AJ7" s="41" t="s">
        <v>60</v>
      </c>
      <c r="AK7" s="41" t="s">
        <v>61</v>
      </c>
      <c r="AL7" s="40" t="s">
        <v>73</v>
      </c>
      <c r="AM7" s="39" t="s">
        <v>0</v>
      </c>
      <c r="AN7" s="41" t="s">
        <v>66</v>
      </c>
      <c r="AO7" s="41" t="s">
        <v>84</v>
      </c>
      <c r="AP7" s="41" t="s">
        <v>54</v>
      </c>
      <c r="AQ7" s="39" t="s">
        <v>219</v>
      </c>
      <c r="AR7" s="39" t="s">
        <v>86</v>
      </c>
      <c r="AS7" s="39" t="s">
        <v>59</v>
      </c>
      <c r="AT7" s="39" t="s">
        <v>56</v>
      </c>
      <c r="AU7" s="39" t="s">
        <v>85</v>
      </c>
      <c r="AV7" s="41" t="s">
        <v>89</v>
      </c>
      <c r="AW7" s="41" t="s">
        <v>60</v>
      </c>
      <c r="AX7" s="41" t="s">
        <v>61</v>
      </c>
      <c r="AY7" s="40" t="s">
        <v>73</v>
      </c>
      <c r="AZ7" s="39" t="s">
        <v>0</v>
      </c>
      <c r="BA7" s="41" t="s">
        <v>66</v>
      </c>
      <c r="BB7" s="41" t="s">
        <v>84</v>
      </c>
      <c r="BC7" s="41" t="s">
        <v>54</v>
      </c>
      <c r="BD7" s="39" t="s">
        <v>219</v>
      </c>
      <c r="BE7" s="39" t="s">
        <v>86</v>
      </c>
      <c r="BF7" s="39" t="s">
        <v>59</v>
      </c>
      <c r="BG7" s="39" t="s">
        <v>56</v>
      </c>
      <c r="BH7" s="39" t="s">
        <v>85</v>
      </c>
      <c r="BI7" s="41" t="s">
        <v>89</v>
      </c>
      <c r="BJ7" s="41" t="s">
        <v>60</v>
      </c>
      <c r="BK7" s="41" t="s">
        <v>61</v>
      </c>
      <c r="BL7" s="40" t="s">
        <v>73</v>
      </c>
      <c r="BM7" s="40" t="s">
        <v>0</v>
      </c>
      <c r="BN7" s="24" t="s">
        <v>83</v>
      </c>
    </row>
    <row r="8" spans="1:66" ht="13.15" thickBot="1" x14ac:dyDescent="0.4">
      <c r="A8" s="37"/>
      <c r="B8" s="37" t="s">
        <v>74</v>
      </c>
      <c r="C8" s="38" t="s">
        <v>75</v>
      </c>
      <c r="D8" s="39" t="s">
        <v>75</v>
      </c>
      <c r="E8" s="40" t="s">
        <v>75</v>
      </c>
      <c r="F8" s="38" t="s">
        <v>93</v>
      </c>
      <c r="G8" s="40" t="s">
        <v>90</v>
      </c>
      <c r="H8" s="38" t="s">
        <v>93</v>
      </c>
      <c r="I8" s="40" t="s">
        <v>90</v>
      </c>
      <c r="J8" s="38" t="s">
        <v>93</v>
      </c>
      <c r="K8" s="39" t="s">
        <v>90</v>
      </c>
      <c r="L8" s="40" t="s">
        <v>74</v>
      </c>
      <c r="M8" s="38"/>
      <c r="N8" s="41" t="s">
        <v>76</v>
      </c>
      <c r="O8" s="41" t="s">
        <v>90</v>
      </c>
      <c r="P8" s="41" t="s">
        <v>90</v>
      </c>
      <c r="Q8" s="39" t="s">
        <v>76</v>
      </c>
      <c r="R8" s="39" t="s">
        <v>76</v>
      </c>
      <c r="S8" s="39" t="s">
        <v>76</v>
      </c>
      <c r="T8" s="39" t="s">
        <v>76</v>
      </c>
      <c r="U8" s="39" t="s">
        <v>78</v>
      </c>
      <c r="V8" s="39" t="s">
        <v>78</v>
      </c>
      <c r="W8" s="41" t="s">
        <v>62</v>
      </c>
      <c r="X8" s="42" t="s">
        <v>105</v>
      </c>
      <c r="Y8" s="40" t="s">
        <v>93</v>
      </c>
      <c r="Z8" s="38"/>
      <c r="AA8" s="41" t="s">
        <v>76</v>
      </c>
      <c r="AB8" s="41" t="s">
        <v>90</v>
      </c>
      <c r="AC8" s="41" t="s">
        <v>90</v>
      </c>
      <c r="AD8" s="39" t="s">
        <v>76</v>
      </c>
      <c r="AE8" s="39" t="s">
        <v>76</v>
      </c>
      <c r="AF8" s="39" t="s">
        <v>76</v>
      </c>
      <c r="AG8" s="39" t="s">
        <v>76</v>
      </c>
      <c r="AH8" s="39" t="s">
        <v>78</v>
      </c>
      <c r="AI8" s="39" t="s">
        <v>78</v>
      </c>
      <c r="AJ8" s="41" t="s">
        <v>62</v>
      </c>
      <c r="AK8" s="42" t="s">
        <v>105</v>
      </c>
      <c r="AL8" s="40" t="s">
        <v>93</v>
      </c>
      <c r="AM8" s="39"/>
      <c r="AN8" s="41" t="s">
        <v>76</v>
      </c>
      <c r="AO8" s="41" t="s">
        <v>90</v>
      </c>
      <c r="AP8" s="41" t="s">
        <v>90</v>
      </c>
      <c r="AQ8" s="39" t="s">
        <v>76</v>
      </c>
      <c r="AR8" s="39" t="s">
        <v>76</v>
      </c>
      <c r="AS8" s="39" t="s">
        <v>76</v>
      </c>
      <c r="AT8" s="39" t="s">
        <v>76</v>
      </c>
      <c r="AU8" s="39" t="s">
        <v>78</v>
      </c>
      <c r="AV8" s="39" t="s">
        <v>78</v>
      </c>
      <c r="AW8" s="41" t="s">
        <v>62</v>
      </c>
      <c r="AX8" s="42" t="s">
        <v>106</v>
      </c>
      <c r="AY8" s="40" t="s">
        <v>93</v>
      </c>
      <c r="AZ8" s="39"/>
      <c r="BA8" s="41" t="s">
        <v>76</v>
      </c>
      <c r="BB8" s="41" t="s">
        <v>90</v>
      </c>
      <c r="BC8" s="41" t="s">
        <v>90</v>
      </c>
      <c r="BD8" s="39" t="s">
        <v>76</v>
      </c>
      <c r="BE8" s="39" t="s">
        <v>76</v>
      </c>
      <c r="BF8" s="39" t="s">
        <v>76</v>
      </c>
      <c r="BG8" s="39" t="s">
        <v>76</v>
      </c>
      <c r="BH8" s="39" t="s">
        <v>78</v>
      </c>
      <c r="BI8" s="39" t="s">
        <v>78</v>
      </c>
      <c r="BJ8" s="41" t="s">
        <v>62</v>
      </c>
      <c r="BK8" s="42" t="s">
        <v>105</v>
      </c>
      <c r="BL8" s="40" t="s">
        <v>93</v>
      </c>
      <c r="BM8" s="40"/>
      <c r="BN8" s="29"/>
    </row>
    <row r="9" spans="1:66" x14ac:dyDescent="0.35">
      <c r="A9" s="138">
        <v>42461</v>
      </c>
      <c r="B9" s="91">
        <v>0</v>
      </c>
      <c r="C9" s="139">
        <v>66</v>
      </c>
      <c r="D9" s="90"/>
      <c r="E9" s="91">
        <v>373</v>
      </c>
      <c r="F9" s="139"/>
      <c r="G9" s="91">
        <v>2.48</v>
      </c>
      <c r="H9" s="139">
        <v>7.03</v>
      </c>
      <c r="I9" s="91">
        <v>3.81</v>
      </c>
      <c r="J9" s="139">
        <v>7.14</v>
      </c>
      <c r="K9" s="90">
        <v>5.03</v>
      </c>
      <c r="L9" s="91">
        <v>710</v>
      </c>
      <c r="M9" s="154"/>
      <c r="N9" s="90"/>
      <c r="O9" s="89"/>
      <c r="P9" s="89"/>
      <c r="Q9" s="89"/>
      <c r="R9" s="90"/>
      <c r="S9" s="90"/>
      <c r="T9" s="90"/>
      <c r="U9" s="90"/>
      <c r="V9" s="90"/>
      <c r="W9" s="90"/>
      <c r="X9" s="90"/>
      <c r="Y9" s="91"/>
      <c r="Z9" s="157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1"/>
      <c r="AM9" s="157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1"/>
      <c r="AZ9" s="157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1"/>
      <c r="BM9" s="165"/>
      <c r="BN9" s="34">
        <v>700</v>
      </c>
    </row>
    <row r="10" spans="1:66" x14ac:dyDescent="0.35">
      <c r="A10" s="43">
        <v>42462</v>
      </c>
      <c r="B10" s="95">
        <v>0</v>
      </c>
      <c r="C10" s="96"/>
      <c r="D10" s="34"/>
      <c r="E10" s="95"/>
      <c r="F10" s="96"/>
      <c r="G10" s="95"/>
      <c r="H10" s="96"/>
      <c r="I10" s="95"/>
      <c r="J10" s="96"/>
      <c r="K10" s="34"/>
      <c r="L10" s="95"/>
      <c r="M10" s="155"/>
      <c r="N10" s="34"/>
      <c r="O10" s="94"/>
      <c r="P10" s="94"/>
      <c r="Q10" s="94"/>
      <c r="R10" s="34"/>
      <c r="S10" s="34"/>
      <c r="T10" s="34"/>
      <c r="U10" s="34"/>
      <c r="V10" s="34"/>
      <c r="W10" s="34"/>
      <c r="X10" s="34"/>
      <c r="Y10" s="95"/>
      <c r="Z10" s="152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95"/>
      <c r="AM10" s="152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95"/>
      <c r="AZ10" s="152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95"/>
      <c r="BM10" s="166"/>
      <c r="BN10" s="34">
        <v>700</v>
      </c>
    </row>
    <row r="11" spans="1:66" x14ac:dyDescent="0.35">
      <c r="A11" s="43">
        <v>42463</v>
      </c>
      <c r="B11" s="95">
        <v>0</v>
      </c>
      <c r="C11" s="96"/>
      <c r="D11" s="34"/>
      <c r="E11" s="95"/>
      <c r="F11" s="96"/>
      <c r="G11" s="95"/>
      <c r="H11" s="96"/>
      <c r="I11" s="95"/>
      <c r="J11" s="96"/>
      <c r="K11" s="34"/>
      <c r="L11" s="95"/>
      <c r="M11" s="155"/>
      <c r="N11" s="34"/>
      <c r="O11" s="94"/>
      <c r="P11" s="94"/>
      <c r="Q11" s="94"/>
      <c r="R11" s="34"/>
      <c r="S11" s="34"/>
      <c r="T11" s="34"/>
      <c r="U11" s="34"/>
      <c r="V11" s="34"/>
      <c r="W11" s="34"/>
      <c r="X11" s="34"/>
      <c r="Y11" s="95"/>
      <c r="Z11" s="152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95"/>
      <c r="AM11" s="152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95"/>
      <c r="AZ11" s="152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95"/>
      <c r="BM11" s="166"/>
      <c r="BN11" s="34">
        <v>700</v>
      </c>
    </row>
    <row r="12" spans="1:66" x14ac:dyDescent="0.35">
      <c r="A12" s="43">
        <v>42464</v>
      </c>
      <c r="B12" s="95">
        <v>0</v>
      </c>
      <c r="C12" s="96">
        <v>278</v>
      </c>
      <c r="D12" s="34"/>
      <c r="E12" s="95">
        <v>114</v>
      </c>
      <c r="F12" s="96"/>
      <c r="G12" s="95">
        <v>6.45</v>
      </c>
      <c r="H12" s="96"/>
      <c r="I12" s="95">
        <v>10.37</v>
      </c>
      <c r="J12" s="96">
        <v>8.34</v>
      </c>
      <c r="K12" s="34">
        <v>8.91</v>
      </c>
      <c r="L12" s="95">
        <v>730</v>
      </c>
      <c r="M12" s="155"/>
      <c r="N12" s="34"/>
      <c r="O12" s="94"/>
      <c r="P12" s="94"/>
      <c r="Q12" s="94"/>
      <c r="R12" s="34"/>
      <c r="S12" s="34"/>
      <c r="T12" s="34"/>
      <c r="U12" s="34"/>
      <c r="V12" s="34"/>
      <c r="W12" s="34"/>
      <c r="X12" s="34"/>
      <c r="Y12" s="95"/>
      <c r="Z12" s="152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95"/>
      <c r="AM12" s="152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95"/>
      <c r="AZ12" s="152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95"/>
      <c r="BM12" s="166"/>
      <c r="BN12" s="34">
        <v>700</v>
      </c>
    </row>
    <row r="13" spans="1:66" x14ac:dyDescent="0.35">
      <c r="A13" s="43">
        <v>42465</v>
      </c>
      <c r="B13" s="95">
        <v>0</v>
      </c>
      <c r="C13" s="96">
        <v>74</v>
      </c>
      <c r="D13" s="34"/>
      <c r="E13" s="95">
        <v>0</v>
      </c>
      <c r="F13" s="96"/>
      <c r="G13" s="95">
        <v>7.26</v>
      </c>
      <c r="H13" s="96">
        <v>7.2</v>
      </c>
      <c r="I13" s="95">
        <v>10.62</v>
      </c>
      <c r="J13" s="96">
        <v>8.43</v>
      </c>
      <c r="K13" s="34">
        <v>9.86</v>
      </c>
      <c r="L13" s="95">
        <v>780</v>
      </c>
      <c r="M13" s="155"/>
      <c r="N13" s="34"/>
      <c r="O13" s="94"/>
      <c r="P13" s="94"/>
      <c r="Q13" s="94"/>
      <c r="R13" s="34"/>
      <c r="S13" s="34"/>
      <c r="T13" s="34"/>
      <c r="U13" s="34"/>
      <c r="V13" s="34"/>
      <c r="W13" s="34"/>
      <c r="X13" s="34"/>
      <c r="Y13" s="95"/>
      <c r="Z13" s="152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95"/>
      <c r="AM13" s="152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95"/>
      <c r="AZ13" s="152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95"/>
      <c r="BM13" s="166"/>
      <c r="BN13" s="34">
        <v>700</v>
      </c>
    </row>
    <row r="14" spans="1:66" x14ac:dyDescent="0.35">
      <c r="A14" s="43">
        <v>42466</v>
      </c>
      <c r="B14" s="95">
        <v>0</v>
      </c>
      <c r="C14" s="96">
        <v>53</v>
      </c>
      <c r="D14" s="34"/>
      <c r="E14" s="95">
        <v>0</v>
      </c>
      <c r="F14" s="96"/>
      <c r="G14" s="95">
        <v>6.92</v>
      </c>
      <c r="H14" s="96">
        <v>7.26</v>
      </c>
      <c r="I14" s="95">
        <v>9.57</v>
      </c>
      <c r="J14" s="96">
        <v>7.57</v>
      </c>
      <c r="K14" s="34">
        <v>7.18</v>
      </c>
      <c r="L14" s="95">
        <v>790</v>
      </c>
      <c r="M14" s="155"/>
      <c r="N14" s="34"/>
      <c r="O14" s="94"/>
      <c r="P14" s="94"/>
      <c r="Q14" s="94"/>
      <c r="R14" s="34"/>
      <c r="S14" s="34"/>
      <c r="T14" s="34"/>
      <c r="U14" s="34"/>
      <c r="V14" s="34"/>
      <c r="W14" s="34"/>
      <c r="X14" s="34"/>
      <c r="Y14" s="95"/>
      <c r="Z14" s="152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95"/>
      <c r="AM14" s="152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95"/>
      <c r="AZ14" s="152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95"/>
      <c r="BM14" s="166"/>
      <c r="BN14" s="34">
        <v>700</v>
      </c>
    </row>
    <row r="15" spans="1:66" x14ac:dyDescent="0.35">
      <c r="A15" s="43">
        <v>42467</v>
      </c>
      <c r="B15" s="95">
        <v>0</v>
      </c>
      <c r="C15" s="96">
        <v>75</v>
      </c>
      <c r="D15" s="34"/>
      <c r="E15" s="95">
        <v>226</v>
      </c>
      <c r="F15" s="96"/>
      <c r="G15" s="95">
        <v>6.29</v>
      </c>
      <c r="H15" s="96">
        <v>7.34</v>
      </c>
      <c r="I15" s="95">
        <v>9.8699999999999992</v>
      </c>
      <c r="J15" s="96">
        <v>7.98</v>
      </c>
      <c r="K15" s="34">
        <v>8.9499999999999993</v>
      </c>
      <c r="L15" s="95">
        <v>700</v>
      </c>
      <c r="M15" s="155"/>
      <c r="N15" s="34"/>
      <c r="O15" s="94"/>
      <c r="P15" s="94"/>
      <c r="Q15" s="94"/>
      <c r="R15" s="34"/>
      <c r="S15" s="34"/>
      <c r="T15" s="34"/>
      <c r="U15" s="34"/>
      <c r="V15" s="34"/>
      <c r="W15" s="34"/>
      <c r="X15" s="34"/>
      <c r="Y15" s="95"/>
      <c r="Z15" s="152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95"/>
      <c r="AM15" s="152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95"/>
      <c r="AZ15" s="152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95"/>
      <c r="BM15" s="166"/>
      <c r="BN15" s="34">
        <v>700</v>
      </c>
    </row>
    <row r="16" spans="1:66" x14ac:dyDescent="0.35">
      <c r="A16" s="43">
        <v>42468</v>
      </c>
      <c r="B16" s="95">
        <v>0</v>
      </c>
      <c r="C16" s="96">
        <v>73</v>
      </c>
      <c r="D16" s="34"/>
      <c r="E16" s="95">
        <v>0</v>
      </c>
      <c r="F16" s="96"/>
      <c r="G16" s="95">
        <v>8.0399999999999991</v>
      </c>
      <c r="H16" s="96">
        <v>7.26</v>
      </c>
      <c r="I16" s="95">
        <v>6.48</v>
      </c>
      <c r="J16" s="96">
        <v>7.16</v>
      </c>
      <c r="K16" s="34">
        <v>7.76</v>
      </c>
      <c r="L16" s="95">
        <v>760</v>
      </c>
      <c r="M16" s="155"/>
      <c r="N16" s="34"/>
      <c r="O16" s="94"/>
      <c r="P16" s="94"/>
      <c r="Q16" s="94"/>
      <c r="R16" s="34"/>
      <c r="S16" s="34"/>
      <c r="T16" s="34"/>
      <c r="U16" s="34"/>
      <c r="V16" s="34"/>
      <c r="W16" s="34"/>
      <c r="X16" s="34"/>
      <c r="Y16" s="95"/>
      <c r="Z16" s="152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95"/>
      <c r="AM16" s="152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95"/>
      <c r="AZ16" s="152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95"/>
      <c r="BM16" s="166"/>
      <c r="BN16" s="34">
        <v>700</v>
      </c>
    </row>
    <row r="17" spans="1:66" x14ac:dyDescent="0.35">
      <c r="A17" s="43">
        <v>42469</v>
      </c>
      <c r="B17" s="95">
        <v>0</v>
      </c>
      <c r="C17" s="96"/>
      <c r="D17" s="34"/>
      <c r="E17" s="95"/>
      <c r="F17" s="96"/>
      <c r="G17" s="95"/>
      <c r="H17" s="96"/>
      <c r="I17" s="95"/>
      <c r="J17" s="96"/>
      <c r="K17" s="34"/>
      <c r="L17" s="95"/>
      <c r="M17" s="155"/>
      <c r="N17" s="34"/>
      <c r="O17" s="94"/>
      <c r="P17" s="94"/>
      <c r="Q17" s="94"/>
      <c r="R17" s="34"/>
      <c r="S17" s="34"/>
      <c r="T17" s="34"/>
      <c r="U17" s="34"/>
      <c r="V17" s="34"/>
      <c r="W17" s="34"/>
      <c r="X17" s="34"/>
      <c r="Y17" s="95"/>
      <c r="Z17" s="152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95"/>
      <c r="AM17" s="152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95"/>
      <c r="AZ17" s="152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95"/>
      <c r="BM17" s="166"/>
      <c r="BN17" s="34">
        <v>700</v>
      </c>
    </row>
    <row r="18" spans="1:66" x14ac:dyDescent="0.35">
      <c r="A18" s="43">
        <v>42470</v>
      </c>
      <c r="B18" s="95">
        <v>0</v>
      </c>
      <c r="C18" s="96"/>
      <c r="D18" s="34"/>
      <c r="E18" s="95"/>
      <c r="F18" s="96"/>
      <c r="G18" s="95"/>
      <c r="H18" s="96"/>
      <c r="I18" s="95"/>
      <c r="J18" s="96"/>
      <c r="K18" s="34"/>
      <c r="L18" s="95"/>
      <c r="M18" s="155"/>
      <c r="N18" s="34"/>
      <c r="O18" s="94"/>
      <c r="P18" s="94"/>
      <c r="Q18" s="94"/>
      <c r="R18" s="34"/>
      <c r="S18" s="34"/>
      <c r="T18" s="34"/>
      <c r="U18" s="34"/>
      <c r="V18" s="34"/>
      <c r="W18" s="34"/>
      <c r="X18" s="34"/>
      <c r="Y18" s="95"/>
      <c r="Z18" s="152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95"/>
      <c r="AM18" s="152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95"/>
      <c r="AZ18" s="152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95"/>
      <c r="BM18" s="166"/>
      <c r="BN18" s="34">
        <v>700</v>
      </c>
    </row>
    <row r="19" spans="1:66" x14ac:dyDescent="0.35">
      <c r="A19" s="43">
        <v>42471</v>
      </c>
      <c r="B19" s="95">
        <v>6</v>
      </c>
      <c r="C19" s="96">
        <v>218</v>
      </c>
      <c r="D19" s="34"/>
      <c r="E19" s="95">
        <v>265</v>
      </c>
      <c r="F19" s="96"/>
      <c r="G19" s="95">
        <v>7.22</v>
      </c>
      <c r="H19" s="96">
        <v>7.31</v>
      </c>
      <c r="I19" s="95">
        <v>6.07</v>
      </c>
      <c r="J19" s="96">
        <v>7.34</v>
      </c>
      <c r="K19" s="34">
        <v>6.56</v>
      </c>
      <c r="L19" s="95">
        <v>700</v>
      </c>
      <c r="M19" s="155"/>
      <c r="N19" s="34"/>
      <c r="O19" s="94"/>
      <c r="P19" s="94"/>
      <c r="Q19" s="94"/>
      <c r="R19" s="34"/>
      <c r="S19" s="34"/>
      <c r="T19" s="34"/>
      <c r="U19" s="34"/>
      <c r="V19" s="34"/>
      <c r="W19" s="34"/>
      <c r="X19" s="34"/>
      <c r="Y19" s="95"/>
      <c r="Z19" s="152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95"/>
      <c r="AM19" s="152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95"/>
      <c r="AZ19" s="152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95"/>
      <c r="BM19" s="166"/>
      <c r="BN19" s="34">
        <v>700</v>
      </c>
    </row>
    <row r="20" spans="1:66" x14ac:dyDescent="0.35">
      <c r="A20" s="43">
        <v>42472</v>
      </c>
      <c r="B20" s="95">
        <v>0</v>
      </c>
      <c r="C20" s="96">
        <v>58</v>
      </c>
      <c r="D20" s="34"/>
      <c r="E20" s="95">
        <v>110</v>
      </c>
      <c r="F20" s="96"/>
      <c r="G20" s="95">
        <v>5.14</v>
      </c>
      <c r="H20" s="96">
        <v>7.29</v>
      </c>
      <c r="I20" s="95">
        <v>5.87</v>
      </c>
      <c r="J20" s="96">
        <v>7.26</v>
      </c>
      <c r="K20" s="34">
        <v>6.15</v>
      </c>
      <c r="L20" s="95">
        <v>720</v>
      </c>
      <c r="M20" s="155"/>
      <c r="N20" s="34"/>
      <c r="O20" s="94"/>
      <c r="P20" s="94"/>
      <c r="Q20" s="94"/>
      <c r="R20" s="34"/>
      <c r="S20" s="34"/>
      <c r="T20" s="34"/>
      <c r="U20" s="34"/>
      <c r="V20" s="34"/>
      <c r="W20" s="34"/>
      <c r="X20" s="34"/>
      <c r="Y20" s="95"/>
      <c r="Z20" s="152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95"/>
      <c r="AM20" s="152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95"/>
      <c r="AZ20" s="152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95"/>
      <c r="BM20" s="166"/>
      <c r="BN20" s="34">
        <v>700</v>
      </c>
    </row>
    <row r="21" spans="1:66" x14ac:dyDescent="0.35">
      <c r="A21" s="43">
        <v>42473</v>
      </c>
      <c r="B21" s="95">
        <v>2</v>
      </c>
      <c r="C21" s="96">
        <v>63</v>
      </c>
      <c r="D21" s="34"/>
      <c r="E21" s="95">
        <v>0</v>
      </c>
      <c r="F21" s="96"/>
      <c r="G21" s="95">
        <v>6.11</v>
      </c>
      <c r="H21" s="96"/>
      <c r="I21" s="95">
        <v>6.69</v>
      </c>
      <c r="J21" s="96"/>
      <c r="K21" s="34"/>
      <c r="L21" s="95">
        <v>710</v>
      </c>
      <c r="M21" s="155">
        <v>0.60416666666666663</v>
      </c>
      <c r="N21" s="34"/>
      <c r="O21" s="94"/>
      <c r="P21" s="94"/>
      <c r="Q21" s="94">
        <v>0.4</v>
      </c>
      <c r="R21" s="34"/>
      <c r="S21" s="34"/>
      <c r="T21" s="34"/>
      <c r="U21" s="34">
        <v>960</v>
      </c>
      <c r="V21" s="34">
        <v>26000</v>
      </c>
      <c r="W21" s="34"/>
      <c r="X21" s="34"/>
      <c r="Y21" s="95">
        <v>7.46</v>
      </c>
      <c r="Z21" s="152">
        <v>0.60416666666666663</v>
      </c>
      <c r="AA21" s="34"/>
      <c r="AB21" s="34"/>
      <c r="AC21" s="34"/>
      <c r="AD21" s="34">
        <v>0.4</v>
      </c>
      <c r="AE21" s="34"/>
      <c r="AF21" s="34"/>
      <c r="AG21" s="34"/>
      <c r="AH21" s="34">
        <v>1.6</v>
      </c>
      <c r="AI21" s="34">
        <v>8.1999999999999993</v>
      </c>
      <c r="AJ21" s="34"/>
      <c r="AK21" s="34"/>
      <c r="AL21" s="95">
        <v>7.21</v>
      </c>
      <c r="AM21" s="152">
        <v>0.625</v>
      </c>
      <c r="AN21" s="34"/>
      <c r="AO21" s="34"/>
      <c r="AP21" s="34"/>
      <c r="AQ21" s="34">
        <v>0.4</v>
      </c>
      <c r="AR21" s="34"/>
      <c r="AS21" s="34"/>
      <c r="AT21" s="34"/>
      <c r="AU21" s="34">
        <v>290</v>
      </c>
      <c r="AV21" s="34">
        <v>220</v>
      </c>
      <c r="AW21" s="34"/>
      <c r="AX21" s="34"/>
      <c r="AY21" s="95">
        <v>6.91</v>
      </c>
      <c r="AZ21" s="152">
        <v>0.64583333333333337</v>
      </c>
      <c r="BA21" s="34"/>
      <c r="BB21" s="34"/>
      <c r="BC21" s="34"/>
      <c r="BD21" s="34">
        <v>0.4</v>
      </c>
      <c r="BE21" s="34"/>
      <c r="BF21" s="34"/>
      <c r="BG21" s="34"/>
      <c r="BH21" s="34">
        <v>430</v>
      </c>
      <c r="BI21" s="34">
        <v>230</v>
      </c>
      <c r="BJ21" s="34"/>
      <c r="BK21" s="34"/>
      <c r="BL21" s="95">
        <v>7.34</v>
      </c>
      <c r="BM21" s="166">
        <v>0.73541666666666661</v>
      </c>
      <c r="BN21" s="34">
        <v>700</v>
      </c>
    </row>
    <row r="22" spans="1:66" x14ac:dyDescent="0.35">
      <c r="A22" s="43">
        <v>42474</v>
      </c>
      <c r="B22" s="95">
        <v>0</v>
      </c>
      <c r="C22" s="96">
        <v>59</v>
      </c>
      <c r="D22" s="34"/>
      <c r="E22" s="95">
        <v>0</v>
      </c>
      <c r="F22" s="96"/>
      <c r="G22" s="95">
        <v>6.23</v>
      </c>
      <c r="H22" s="96">
        <v>7.2</v>
      </c>
      <c r="I22" s="95">
        <v>5.63</v>
      </c>
      <c r="J22" s="96">
        <v>7.5</v>
      </c>
      <c r="K22" s="34">
        <v>6.38</v>
      </c>
      <c r="L22" s="95">
        <v>780</v>
      </c>
      <c r="M22" s="155"/>
      <c r="N22" s="34"/>
      <c r="O22" s="94"/>
      <c r="P22" s="94"/>
      <c r="Q22" s="94"/>
      <c r="R22" s="34"/>
      <c r="S22" s="34"/>
      <c r="T22" s="34"/>
      <c r="U22" s="34"/>
      <c r="V22" s="34"/>
      <c r="W22" s="34"/>
      <c r="X22" s="34"/>
      <c r="Y22" s="95"/>
      <c r="Z22" s="152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95"/>
      <c r="AM22" s="152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95"/>
      <c r="AZ22" s="152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95"/>
      <c r="BM22" s="166"/>
      <c r="BN22" s="34">
        <v>700</v>
      </c>
    </row>
    <row r="23" spans="1:66" x14ac:dyDescent="0.35">
      <c r="A23" s="43">
        <v>42475</v>
      </c>
      <c r="B23" s="95">
        <v>0</v>
      </c>
      <c r="C23" s="96">
        <v>57</v>
      </c>
      <c r="D23" s="34"/>
      <c r="E23" s="95">
        <v>72</v>
      </c>
      <c r="F23" s="96"/>
      <c r="G23" s="95">
        <v>6.81</v>
      </c>
      <c r="H23" s="96">
        <v>7.51</v>
      </c>
      <c r="I23" s="95">
        <v>9.09</v>
      </c>
      <c r="J23" s="96">
        <v>7.63</v>
      </c>
      <c r="K23" s="34">
        <v>7.51</v>
      </c>
      <c r="L23" s="95">
        <v>745</v>
      </c>
      <c r="M23" s="155"/>
      <c r="N23" s="34"/>
      <c r="O23" s="94"/>
      <c r="P23" s="94"/>
      <c r="Q23" s="94"/>
      <c r="R23" s="34"/>
      <c r="S23" s="34"/>
      <c r="T23" s="34"/>
      <c r="U23" s="34"/>
      <c r="V23" s="34"/>
      <c r="W23" s="34"/>
      <c r="X23" s="34"/>
      <c r="Y23" s="95"/>
      <c r="Z23" s="152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95"/>
      <c r="AM23" s="152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95"/>
      <c r="AZ23" s="152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95"/>
      <c r="BM23" s="166"/>
      <c r="BN23" s="34">
        <v>700</v>
      </c>
    </row>
    <row r="24" spans="1:66" x14ac:dyDescent="0.35">
      <c r="A24" s="43">
        <v>42476</v>
      </c>
      <c r="B24" s="95">
        <v>0</v>
      </c>
      <c r="C24" s="96"/>
      <c r="D24" s="34"/>
      <c r="E24" s="95">
        <v>0</v>
      </c>
      <c r="F24" s="96"/>
      <c r="G24" s="95"/>
      <c r="H24" s="96"/>
      <c r="I24" s="95"/>
      <c r="J24" s="96"/>
      <c r="K24" s="34"/>
      <c r="L24" s="95"/>
      <c r="M24" s="155"/>
      <c r="N24" s="34"/>
      <c r="O24" s="94"/>
      <c r="P24" s="94"/>
      <c r="Q24" s="94"/>
      <c r="R24" s="34"/>
      <c r="S24" s="34"/>
      <c r="T24" s="34"/>
      <c r="U24" s="34"/>
      <c r="V24" s="34"/>
      <c r="W24" s="34"/>
      <c r="X24" s="34"/>
      <c r="Y24" s="95"/>
      <c r="Z24" s="152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95"/>
      <c r="AM24" s="152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95"/>
      <c r="AZ24" s="152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95"/>
      <c r="BM24" s="166"/>
      <c r="BN24" s="34">
        <v>700</v>
      </c>
    </row>
    <row r="25" spans="1:66" x14ac:dyDescent="0.35">
      <c r="A25" s="43">
        <v>42477</v>
      </c>
      <c r="B25" s="95">
        <v>0</v>
      </c>
      <c r="C25" s="96"/>
      <c r="D25" s="34"/>
      <c r="E25" s="95"/>
      <c r="F25" s="96"/>
      <c r="G25" s="95"/>
      <c r="H25" s="96"/>
      <c r="I25" s="95"/>
      <c r="J25" s="96"/>
      <c r="K25" s="34"/>
      <c r="L25" s="95"/>
      <c r="M25" s="155"/>
      <c r="N25" s="34"/>
      <c r="O25" s="94"/>
      <c r="P25" s="94"/>
      <c r="Q25" s="94"/>
      <c r="R25" s="34"/>
      <c r="S25" s="34"/>
      <c r="T25" s="34"/>
      <c r="U25" s="34"/>
      <c r="V25" s="34"/>
      <c r="W25" s="34"/>
      <c r="X25" s="34"/>
      <c r="Y25" s="95"/>
      <c r="Z25" s="152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95"/>
      <c r="AM25" s="152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95"/>
      <c r="AZ25" s="152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95"/>
      <c r="BM25" s="166"/>
      <c r="BN25" s="34">
        <v>700</v>
      </c>
    </row>
    <row r="26" spans="1:66" x14ac:dyDescent="0.35">
      <c r="A26" s="43">
        <v>42478</v>
      </c>
      <c r="B26" s="95">
        <v>70</v>
      </c>
      <c r="C26" s="96">
        <v>268</v>
      </c>
      <c r="D26" s="34"/>
      <c r="E26" s="95">
        <v>382</v>
      </c>
      <c r="F26" s="96"/>
      <c r="G26" s="95">
        <v>6.01</v>
      </c>
      <c r="H26" s="96">
        <v>7.31</v>
      </c>
      <c r="I26" s="95">
        <v>6.47</v>
      </c>
      <c r="J26" s="96">
        <v>7.19</v>
      </c>
      <c r="K26" s="34">
        <v>5.59</v>
      </c>
      <c r="L26" s="95">
        <v>810</v>
      </c>
      <c r="M26" s="155"/>
      <c r="N26" s="34"/>
      <c r="O26" s="94"/>
      <c r="P26" s="94"/>
      <c r="Q26" s="94"/>
      <c r="R26" s="34"/>
      <c r="S26" s="34"/>
      <c r="T26" s="34"/>
      <c r="U26" s="34"/>
      <c r="V26" s="34"/>
      <c r="W26" s="34"/>
      <c r="X26" s="34"/>
      <c r="Y26" s="95"/>
      <c r="Z26" s="152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95"/>
      <c r="AM26" s="152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95"/>
      <c r="AZ26" s="152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95"/>
      <c r="BM26" s="166"/>
      <c r="BN26" s="34">
        <v>700</v>
      </c>
    </row>
    <row r="27" spans="1:66" x14ac:dyDescent="0.35">
      <c r="A27" s="43">
        <v>42479</v>
      </c>
      <c r="B27" s="95">
        <v>0</v>
      </c>
      <c r="C27" s="96">
        <v>138</v>
      </c>
      <c r="D27" s="34"/>
      <c r="E27" s="95">
        <v>330</v>
      </c>
      <c r="F27" s="96"/>
      <c r="G27" s="95">
        <v>5.61</v>
      </c>
      <c r="H27" s="96">
        <v>7.31</v>
      </c>
      <c r="I27" s="95">
        <v>6.64</v>
      </c>
      <c r="J27" s="96">
        <v>7.36</v>
      </c>
      <c r="K27" s="34">
        <v>6.61</v>
      </c>
      <c r="L27" s="95">
        <v>880</v>
      </c>
      <c r="M27" s="155"/>
      <c r="N27" s="34"/>
      <c r="O27" s="94"/>
      <c r="P27" s="94"/>
      <c r="Q27" s="94"/>
      <c r="R27" s="34"/>
      <c r="S27" s="34"/>
      <c r="T27" s="34"/>
      <c r="U27" s="34"/>
      <c r="V27" s="34"/>
      <c r="W27" s="34"/>
      <c r="X27" s="34"/>
      <c r="Y27" s="95"/>
      <c r="Z27" s="152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95"/>
      <c r="AM27" s="152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95"/>
      <c r="AZ27" s="152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95"/>
      <c r="BM27" s="166"/>
      <c r="BN27" s="34">
        <v>700</v>
      </c>
    </row>
    <row r="28" spans="1:66" x14ac:dyDescent="0.35">
      <c r="A28" s="43">
        <v>42480</v>
      </c>
      <c r="B28" s="95">
        <v>0</v>
      </c>
      <c r="C28" s="96">
        <v>105</v>
      </c>
      <c r="D28" s="34"/>
      <c r="E28" s="95">
        <v>330</v>
      </c>
      <c r="F28" s="96"/>
      <c r="G28" s="95">
        <v>4.71</v>
      </c>
      <c r="H28" s="96">
        <v>7.34</v>
      </c>
      <c r="I28" s="95">
        <v>6.59</v>
      </c>
      <c r="J28" s="96">
        <v>7.42</v>
      </c>
      <c r="K28" s="34">
        <v>4.18</v>
      </c>
      <c r="L28" s="95">
        <v>890</v>
      </c>
      <c r="M28" s="155"/>
      <c r="N28" s="34"/>
      <c r="O28" s="94"/>
      <c r="P28" s="94"/>
      <c r="Q28" s="94"/>
      <c r="R28" s="34"/>
      <c r="S28" s="34"/>
      <c r="T28" s="34"/>
      <c r="U28" s="34"/>
      <c r="V28" s="34"/>
      <c r="W28" s="34"/>
      <c r="X28" s="34"/>
      <c r="Y28" s="95"/>
      <c r="Z28" s="152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95"/>
      <c r="AM28" s="152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95"/>
      <c r="AZ28" s="152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95"/>
      <c r="BM28" s="166"/>
      <c r="BN28" s="34">
        <v>700</v>
      </c>
    </row>
    <row r="29" spans="1:66" x14ac:dyDescent="0.35">
      <c r="A29" s="43">
        <v>42481</v>
      </c>
      <c r="B29" s="95">
        <v>0</v>
      </c>
      <c r="C29" s="96">
        <v>60</v>
      </c>
      <c r="D29" s="34"/>
      <c r="E29" s="95">
        <v>331</v>
      </c>
      <c r="F29" s="96"/>
      <c r="G29" s="95">
        <v>4.4000000000000004</v>
      </c>
      <c r="H29" s="96">
        <v>7.41</v>
      </c>
      <c r="I29" s="95">
        <v>6.62</v>
      </c>
      <c r="J29" s="96">
        <v>7.36</v>
      </c>
      <c r="K29" s="34">
        <v>5.12</v>
      </c>
      <c r="L29" s="95">
        <v>920</v>
      </c>
      <c r="M29" s="155"/>
      <c r="N29" s="34"/>
      <c r="O29" s="94"/>
      <c r="P29" s="94"/>
      <c r="Q29" s="94"/>
      <c r="R29" s="34"/>
      <c r="S29" s="34"/>
      <c r="T29" s="34"/>
      <c r="U29" s="34"/>
      <c r="V29" s="34"/>
      <c r="W29" s="34"/>
      <c r="X29" s="34"/>
      <c r="Y29" s="95"/>
      <c r="Z29" s="152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95"/>
      <c r="AM29" s="152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95"/>
      <c r="AZ29" s="152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95"/>
      <c r="BM29" s="166"/>
      <c r="BN29" s="34">
        <v>700</v>
      </c>
    </row>
    <row r="30" spans="1:66" x14ac:dyDescent="0.35">
      <c r="A30" s="43">
        <v>42482</v>
      </c>
      <c r="B30" s="95">
        <v>0</v>
      </c>
      <c r="C30" s="96">
        <v>100</v>
      </c>
      <c r="D30" s="34"/>
      <c r="E30" s="95">
        <v>354</v>
      </c>
      <c r="F30" s="96"/>
      <c r="G30" s="95">
        <v>4.5</v>
      </c>
      <c r="H30" s="96">
        <v>7.39</v>
      </c>
      <c r="I30" s="95">
        <v>6.61</v>
      </c>
      <c r="J30" s="96">
        <v>7.29</v>
      </c>
      <c r="K30" s="34">
        <v>4.93</v>
      </c>
      <c r="L30" s="95">
        <v>790</v>
      </c>
      <c r="M30" s="155"/>
      <c r="N30" s="34"/>
      <c r="O30" s="94"/>
      <c r="P30" s="94"/>
      <c r="Q30" s="94"/>
      <c r="R30" s="34"/>
      <c r="S30" s="34"/>
      <c r="T30" s="34"/>
      <c r="U30" s="34"/>
      <c r="V30" s="34"/>
      <c r="W30" s="34"/>
      <c r="X30" s="34"/>
      <c r="Y30" s="95"/>
      <c r="Z30" s="152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95"/>
      <c r="AM30" s="152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95"/>
      <c r="AZ30" s="152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95"/>
      <c r="BM30" s="166"/>
      <c r="BN30" s="34">
        <v>700</v>
      </c>
    </row>
    <row r="31" spans="1:66" x14ac:dyDescent="0.35">
      <c r="A31" s="43">
        <v>42483</v>
      </c>
      <c r="B31" s="95">
        <v>0</v>
      </c>
      <c r="C31" s="96"/>
      <c r="D31" s="34"/>
      <c r="E31" s="95"/>
      <c r="F31" s="96"/>
      <c r="G31" s="95"/>
      <c r="H31" s="96"/>
      <c r="I31" s="95"/>
      <c r="J31" s="96"/>
      <c r="K31" s="34"/>
      <c r="L31" s="95"/>
      <c r="M31" s="155"/>
      <c r="N31" s="34"/>
      <c r="O31" s="94"/>
      <c r="P31" s="94"/>
      <c r="Q31" s="94"/>
      <c r="R31" s="34"/>
      <c r="S31" s="34"/>
      <c r="T31" s="34"/>
      <c r="U31" s="34"/>
      <c r="V31" s="34"/>
      <c r="W31" s="34"/>
      <c r="X31" s="34"/>
      <c r="Y31" s="95"/>
      <c r="Z31" s="152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95"/>
      <c r="AM31" s="152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95"/>
      <c r="AZ31" s="152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95"/>
      <c r="BM31" s="166"/>
      <c r="BN31" s="34">
        <v>700</v>
      </c>
    </row>
    <row r="32" spans="1:66" x14ac:dyDescent="0.35">
      <c r="A32" s="43">
        <v>42484</v>
      </c>
      <c r="B32" s="95">
        <v>0</v>
      </c>
      <c r="C32" s="96"/>
      <c r="D32" s="34"/>
      <c r="E32" s="95"/>
      <c r="F32" s="96"/>
      <c r="G32" s="95"/>
      <c r="H32" s="96"/>
      <c r="I32" s="95"/>
      <c r="J32" s="96"/>
      <c r="K32" s="34"/>
      <c r="L32" s="95"/>
      <c r="M32" s="155"/>
      <c r="N32" s="34"/>
      <c r="O32" s="94"/>
      <c r="P32" s="94"/>
      <c r="Q32" s="94"/>
      <c r="R32" s="34"/>
      <c r="S32" s="34"/>
      <c r="T32" s="34"/>
      <c r="U32" s="34"/>
      <c r="V32" s="34"/>
      <c r="W32" s="34"/>
      <c r="X32" s="34"/>
      <c r="Y32" s="95"/>
      <c r="Z32" s="152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95"/>
      <c r="AM32" s="152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95"/>
      <c r="AZ32" s="152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95"/>
      <c r="BM32" s="166"/>
      <c r="BN32" s="34">
        <v>700</v>
      </c>
    </row>
    <row r="33" spans="1:66" x14ac:dyDescent="0.35">
      <c r="A33" s="43">
        <v>42485</v>
      </c>
      <c r="B33" s="95">
        <v>0</v>
      </c>
      <c r="C33" s="96">
        <v>315</v>
      </c>
      <c r="D33" s="34"/>
      <c r="E33" s="95">
        <v>457</v>
      </c>
      <c r="F33" s="96"/>
      <c r="G33" s="95"/>
      <c r="H33" s="96">
        <v>7.36</v>
      </c>
      <c r="I33" s="95">
        <v>8.48</v>
      </c>
      <c r="J33" s="96">
        <v>7.3</v>
      </c>
      <c r="K33" s="34">
        <v>6.12</v>
      </c>
      <c r="L33" s="95">
        <v>720</v>
      </c>
      <c r="M33" s="155"/>
      <c r="N33" s="34"/>
      <c r="O33" s="94"/>
      <c r="P33" s="94"/>
      <c r="Q33" s="94"/>
      <c r="R33" s="34"/>
      <c r="S33" s="34"/>
      <c r="T33" s="34"/>
      <c r="U33" s="34"/>
      <c r="V33" s="34"/>
      <c r="W33" s="34"/>
      <c r="X33" s="34"/>
      <c r="Y33" s="95"/>
      <c r="Z33" s="152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95"/>
      <c r="AM33" s="152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95"/>
      <c r="AZ33" s="152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95"/>
      <c r="BM33" s="166"/>
      <c r="BN33" s="34">
        <v>700</v>
      </c>
    </row>
    <row r="34" spans="1:66" x14ac:dyDescent="0.35">
      <c r="A34" s="43">
        <v>42486</v>
      </c>
      <c r="B34" s="95">
        <v>0</v>
      </c>
      <c r="C34" s="96">
        <v>75</v>
      </c>
      <c r="D34" s="34"/>
      <c r="E34" s="95">
        <v>105</v>
      </c>
      <c r="F34" s="96"/>
      <c r="G34" s="95">
        <v>6.22</v>
      </c>
      <c r="H34" s="96">
        <v>7.5</v>
      </c>
      <c r="I34" s="95">
        <v>7.29</v>
      </c>
      <c r="J34" s="96">
        <v>7.63</v>
      </c>
      <c r="K34" s="34">
        <v>7.58</v>
      </c>
      <c r="L34" s="95">
        <v>720</v>
      </c>
      <c r="M34" s="155"/>
      <c r="N34" s="34"/>
      <c r="O34" s="94"/>
      <c r="P34" s="94"/>
      <c r="Q34" s="94"/>
      <c r="R34" s="34"/>
      <c r="S34" s="34"/>
      <c r="T34" s="34"/>
      <c r="U34" s="34"/>
      <c r="V34" s="34"/>
      <c r="W34" s="34"/>
      <c r="X34" s="34"/>
      <c r="Y34" s="95"/>
      <c r="Z34" s="152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95"/>
      <c r="AM34" s="152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95"/>
      <c r="AZ34" s="152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95"/>
      <c r="BM34" s="166"/>
      <c r="BN34" s="34">
        <v>700</v>
      </c>
    </row>
    <row r="35" spans="1:66" x14ac:dyDescent="0.35">
      <c r="A35" s="43">
        <v>42487</v>
      </c>
      <c r="B35" s="95">
        <v>0</v>
      </c>
      <c r="C35" s="96">
        <v>71</v>
      </c>
      <c r="D35" s="34"/>
      <c r="E35" s="95">
        <v>49</v>
      </c>
      <c r="F35" s="96"/>
      <c r="G35" s="95">
        <v>6.77</v>
      </c>
      <c r="H35" s="96">
        <v>7.52</v>
      </c>
      <c r="I35" s="95">
        <v>7.59</v>
      </c>
      <c r="J35" s="96">
        <v>7.45</v>
      </c>
      <c r="K35" s="34">
        <v>6.65</v>
      </c>
      <c r="L35" s="95">
        <v>740</v>
      </c>
      <c r="M35" s="155"/>
      <c r="N35" s="34"/>
      <c r="O35" s="94"/>
      <c r="P35" s="94"/>
      <c r="Q35" s="94"/>
      <c r="R35" s="34"/>
      <c r="S35" s="34"/>
      <c r="T35" s="34"/>
      <c r="U35" s="34"/>
      <c r="V35" s="34"/>
      <c r="W35" s="34"/>
      <c r="X35" s="34"/>
      <c r="Y35" s="95"/>
      <c r="Z35" s="152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95"/>
      <c r="AM35" s="152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95"/>
      <c r="AZ35" s="152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95"/>
      <c r="BM35" s="166"/>
      <c r="BN35" s="34">
        <v>700</v>
      </c>
    </row>
    <row r="36" spans="1:66" x14ac:dyDescent="0.35">
      <c r="A36" s="43">
        <v>42488</v>
      </c>
      <c r="B36" s="95">
        <v>0</v>
      </c>
      <c r="C36" s="96">
        <v>47</v>
      </c>
      <c r="D36" s="34"/>
      <c r="E36" s="95">
        <v>46</v>
      </c>
      <c r="F36" s="96"/>
      <c r="G36" s="95">
        <v>6.3</v>
      </c>
      <c r="H36" s="96">
        <v>7.46</v>
      </c>
      <c r="I36" s="95">
        <v>6.84</v>
      </c>
      <c r="J36" s="96">
        <v>7.36</v>
      </c>
      <c r="K36" s="34">
        <v>5.44</v>
      </c>
      <c r="L36" s="95">
        <v>750</v>
      </c>
      <c r="M36" s="155"/>
      <c r="N36" s="34"/>
      <c r="O36" s="94"/>
      <c r="P36" s="94"/>
      <c r="Q36" s="94"/>
      <c r="R36" s="34"/>
      <c r="S36" s="34"/>
      <c r="T36" s="34"/>
      <c r="U36" s="34"/>
      <c r="V36" s="34"/>
      <c r="W36" s="34"/>
      <c r="X36" s="34"/>
      <c r="Y36" s="95"/>
      <c r="Z36" s="152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95"/>
      <c r="AM36" s="152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95"/>
      <c r="AZ36" s="152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95"/>
      <c r="BM36" s="166"/>
      <c r="BN36" s="34">
        <v>700</v>
      </c>
    </row>
    <row r="37" spans="1:66" x14ac:dyDescent="0.35">
      <c r="A37" s="43">
        <v>42489</v>
      </c>
      <c r="B37" s="95">
        <v>0</v>
      </c>
      <c r="C37" s="96">
        <v>61</v>
      </c>
      <c r="D37" s="34"/>
      <c r="E37" s="95">
        <v>118</v>
      </c>
      <c r="F37" s="96"/>
      <c r="G37" s="95">
        <v>6.28</v>
      </c>
      <c r="H37" s="96">
        <v>7.45</v>
      </c>
      <c r="I37" s="95">
        <v>7.43</v>
      </c>
      <c r="J37" s="96">
        <v>7.31</v>
      </c>
      <c r="K37" s="34">
        <v>5.17</v>
      </c>
      <c r="L37" s="95">
        <v>730</v>
      </c>
      <c r="M37" s="155"/>
      <c r="N37" s="34"/>
      <c r="O37" s="94"/>
      <c r="P37" s="94"/>
      <c r="Q37" s="94"/>
      <c r="R37" s="34"/>
      <c r="S37" s="34"/>
      <c r="T37" s="34"/>
      <c r="U37" s="34"/>
      <c r="V37" s="34"/>
      <c r="W37" s="34"/>
      <c r="X37" s="34"/>
      <c r="Y37" s="95"/>
      <c r="Z37" s="152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95"/>
      <c r="AM37" s="152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95"/>
      <c r="AZ37" s="152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95"/>
      <c r="BM37" s="166"/>
      <c r="BN37" s="34">
        <v>700</v>
      </c>
    </row>
    <row r="38" spans="1:66" ht="13.15" thickBot="1" x14ac:dyDescent="0.4">
      <c r="A38" s="43">
        <v>42490</v>
      </c>
      <c r="B38" s="140">
        <v>0</v>
      </c>
      <c r="C38" s="134"/>
      <c r="D38" s="100"/>
      <c r="E38" s="101"/>
      <c r="F38" s="134"/>
      <c r="G38" s="101"/>
      <c r="H38" s="134"/>
      <c r="I38" s="101"/>
      <c r="J38" s="134"/>
      <c r="K38" s="100"/>
      <c r="L38" s="101"/>
      <c r="M38" s="156"/>
      <c r="N38" s="100"/>
      <c r="O38" s="99"/>
      <c r="P38" s="99"/>
      <c r="Q38" s="99"/>
      <c r="R38" s="100"/>
      <c r="S38" s="100"/>
      <c r="T38" s="100"/>
      <c r="U38" s="100"/>
      <c r="V38" s="100"/>
      <c r="W38" s="100"/>
      <c r="X38" s="100"/>
      <c r="Y38" s="101"/>
      <c r="Z38" s="158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1"/>
      <c r="AM38" s="158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1"/>
      <c r="AZ38" s="158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  <c r="BM38" s="167"/>
      <c r="BN38" s="34">
        <v>700</v>
      </c>
    </row>
    <row r="39" spans="1:66" x14ac:dyDescent="0.35">
      <c r="A39" s="138">
        <v>42491</v>
      </c>
      <c r="B39" s="139">
        <v>0</v>
      </c>
      <c r="C39" s="139"/>
      <c r="D39" s="90"/>
      <c r="E39" s="91"/>
      <c r="F39" s="90"/>
      <c r="G39" s="90"/>
      <c r="H39" s="139"/>
      <c r="I39" s="91"/>
      <c r="J39" s="90"/>
      <c r="K39" s="90"/>
      <c r="L39" s="91"/>
      <c r="M39" s="154"/>
      <c r="N39" s="90"/>
      <c r="O39" s="89"/>
      <c r="P39" s="89"/>
      <c r="Q39" s="89"/>
      <c r="R39" s="90"/>
      <c r="S39" s="90"/>
      <c r="T39" s="90"/>
      <c r="U39" s="90"/>
      <c r="V39" s="90"/>
      <c r="W39" s="90"/>
      <c r="X39" s="90"/>
      <c r="Y39" s="91"/>
      <c r="Z39" s="157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1"/>
      <c r="AM39" s="157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1"/>
      <c r="AZ39" s="157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  <c r="BM39" s="165"/>
      <c r="BN39" s="34">
        <v>700</v>
      </c>
    </row>
    <row r="40" spans="1:66" x14ac:dyDescent="0.35">
      <c r="A40" s="43">
        <v>42492</v>
      </c>
      <c r="B40" s="96">
        <v>0</v>
      </c>
      <c r="C40" s="96">
        <v>209</v>
      </c>
      <c r="D40" s="34"/>
      <c r="E40" s="95">
        <v>133</v>
      </c>
      <c r="F40" s="34"/>
      <c r="G40" s="34">
        <v>6.25</v>
      </c>
      <c r="H40" s="96">
        <v>7.55</v>
      </c>
      <c r="I40" s="95">
        <v>7.3</v>
      </c>
      <c r="J40" s="34">
        <v>6.37</v>
      </c>
      <c r="K40" s="34">
        <v>5.48</v>
      </c>
      <c r="L40" s="95">
        <v>720</v>
      </c>
      <c r="M40" s="155"/>
      <c r="N40" s="34"/>
      <c r="O40" s="94"/>
      <c r="P40" s="94"/>
      <c r="Q40" s="94"/>
      <c r="R40" s="34"/>
      <c r="S40" s="34"/>
      <c r="T40" s="34"/>
      <c r="U40" s="34"/>
      <c r="V40" s="34"/>
      <c r="W40" s="34"/>
      <c r="X40" s="34"/>
      <c r="Y40" s="95"/>
      <c r="Z40" s="152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95"/>
      <c r="AM40" s="152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95"/>
      <c r="AZ40" s="152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95"/>
      <c r="BM40" s="166"/>
      <c r="BN40" s="34">
        <v>700</v>
      </c>
    </row>
    <row r="41" spans="1:66" x14ac:dyDescent="0.35">
      <c r="A41" s="43">
        <v>42493</v>
      </c>
      <c r="B41" s="96">
        <v>0</v>
      </c>
      <c r="C41" s="96">
        <v>51</v>
      </c>
      <c r="D41" s="34"/>
      <c r="E41" s="95">
        <v>0</v>
      </c>
      <c r="F41" s="34"/>
      <c r="G41" s="34">
        <v>6.03</v>
      </c>
      <c r="H41" s="96">
        <v>7.7</v>
      </c>
      <c r="I41" s="95">
        <v>7.05</v>
      </c>
      <c r="J41" s="34">
        <v>7.49</v>
      </c>
      <c r="K41" s="34">
        <v>6.35</v>
      </c>
      <c r="L41" s="95">
        <v>800</v>
      </c>
      <c r="M41" s="155"/>
      <c r="N41" s="34"/>
      <c r="O41" s="94"/>
      <c r="P41" s="94"/>
      <c r="Q41" s="94"/>
      <c r="R41" s="34"/>
      <c r="S41" s="34"/>
      <c r="T41" s="34"/>
      <c r="U41" s="34"/>
      <c r="V41" s="34"/>
      <c r="W41" s="34"/>
      <c r="X41" s="34"/>
      <c r="Y41" s="95"/>
      <c r="Z41" s="152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95"/>
      <c r="AM41" s="152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95"/>
      <c r="AZ41" s="152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95"/>
      <c r="BM41" s="166"/>
      <c r="BN41" s="34">
        <v>700</v>
      </c>
    </row>
    <row r="42" spans="1:66" x14ac:dyDescent="0.35">
      <c r="A42" s="43">
        <v>42494</v>
      </c>
      <c r="B42" s="96">
        <v>0</v>
      </c>
      <c r="C42" s="96">
        <v>45</v>
      </c>
      <c r="D42" s="34"/>
      <c r="E42" s="95">
        <v>117</v>
      </c>
      <c r="F42" s="34"/>
      <c r="G42" s="34">
        <v>8</v>
      </c>
      <c r="H42" s="96">
        <v>7.69</v>
      </c>
      <c r="I42" s="95">
        <v>7.68</v>
      </c>
      <c r="J42" s="34">
        <v>7.39</v>
      </c>
      <c r="K42" s="34">
        <v>8.66</v>
      </c>
      <c r="L42" s="95">
        <v>750</v>
      </c>
      <c r="M42" s="155"/>
      <c r="N42" s="34"/>
      <c r="O42" s="94"/>
      <c r="P42" s="94"/>
      <c r="Q42" s="94"/>
      <c r="R42" s="34"/>
      <c r="S42" s="34"/>
      <c r="T42" s="34"/>
      <c r="U42" s="34"/>
      <c r="V42" s="34"/>
      <c r="W42" s="34"/>
      <c r="X42" s="34"/>
      <c r="Y42" s="95"/>
      <c r="Z42" s="152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95"/>
      <c r="AM42" s="152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95"/>
      <c r="AZ42" s="152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95"/>
      <c r="BM42" s="166"/>
      <c r="BN42" s="34">
        <v>700</v>
      </c>
    </row>
    <row r="43" spans="1:66" x14ac:dyDescent="0.35">
      <c r="A43" s="43">
        <v>42495</v>
      </c>
      <c r="B43" s="96">
        <v>0</v>
      </c>
      <c r="C43" s="96">
        <v>45</v>
      </c>
      <c r="D43" s="34"/>
      <c r="E43" s="95">
        <v>0</v>
      </c>
      <c r="F43" s="34"/>
      <c r="G43" s="34">
        <v>7.16</v>
      </c>
      <c r="H43" s="96">
        <v>7.71</v>
      </c>
      <c r="I43" s="95">
        <v>7.79</v>
      </c>
      <c r="J43" s="34">
        <v>7.79</v>
      </c>
      <c r="K43" s="34">
        <v>7</v>
      </c>
      <c r="L43" s="95">
        <v>780</v>
      </c>
      <c r="M43" s="155"/>
      <c r="N43" s="34"/>
      <c r="O43" s="94"/>
      <c r="P43" s="94"/>
      <c r="Q43" s="94"/>
      <c r="R43" s="34"/>
      <c r="S43" s="34"/>
      <c r="T43" s="34"/>
      <c r="U43" s="34"/>
      <c r="V43" s="34"/>
      <c r="W43" s="34"/>
      <c r="X43" s="34"/>
      <c r="Y43" s="95"/>
      <c r="Z43" s="152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95"/>
      <c r="AM43" s="152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95"/>
      <c r="AZ43" s="152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95"/>
      <c r="BM43" s="166"/>
      <c r="BN43" s="34">
        <v>700</v>
      </c>
    </row>
    <row r="44" spans="1:66" x14ac:dyDescent="0.35">
      <c r="A44" s="43">
        <v>42496</v>
      </c>
      <c r="B44" s="96">
        <v>0</v>
      </c>
      <c r="C44" s="96">
        <v>39</v>
      </c>
      <c r="D44" s="34"/>
      <c r="E44" s="95">
        <v>74</v>
      </c>
      <c r="F44" s="34"/>
      <c r="G44" s="34">
        <v>6.95</v>
      </c>
      <c r="H44" s="96">
        <v>7.59</v>
      </c>
      <c r="I44" s="95">
        <v>7.01</v>
      </c>
      <c r="J44" s="34">
        <v>7.63</v>
      </c>
      <c r="K44" s="34">
        <v>7.23</v>
      </c>
      <c r="L44" s="95">
        <v>750</v>
      </c>
      <c r="M44" s="155"/>
      <c r="N44" s="34"/>
      <c r="O44" s="94"/>
      <c r="P44" s="94"/>
      <c r="Q44" s="94"/>
      <c r="R44" s="34"/>
      <c r="S44" s="34"/>
      <c r="T44" s="34"/>
      <c r="U44" s="34"/>
      <c r="V44" s="34"/>
      <c r="W44" s="34"/>
      <c r="X44" s="34"/>
      <c r="Y44" s="95"/>
      <c r="Z44" s="152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95"/>
      <c r="AM44" s="152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95"/>
      <c r="AZ44" s="152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95"/>
      <c r="BM44" s="166"/>
      <c r="BN44" s="34">
        <v>700</v>
      </c>
    </row>
    <row r="45" spans="1:66" x14ac:dyDescent="0.35">
      <c r="A45" s="43">
        <v>42497</v>
      </c>
      <c r="B45" s="96">
        <v>0</v>
      </c>
      <c r="C45" s="96"/>
      <c r="D45" s="34"/>
      <c r="E45" s="95"/>
      <c r="F45" s="34"/>
      <c r="G45" s="34"/>
      <c r="H45" s="96"/>
      <c r="I45" s="95"/>
      <c r="J45" s="34"/>
      <c r="K45" s="34"/>
      <c r="L45" s="95"/>
      <c r="M45" s="155"/>
      <c r="N45" s="34"/>
      <c r="O45" s="94"/>
      <c r="P45" s="94"/>
      <c r="Q45" s="94"/>
      <c r="R45" s="34"/>
      <c r="S45" s="34"/>
      <c r="T45" s="34"/>
      <c r="U45" s="34"/>
      <c r="V45" s="34"/>
      <c r="W45" s="34"/>
      <c r="X45" s="34"/>
      <c r="Y45" s="95"/>
      <c r="Z45" s="152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95"/>
      <c r="AM45" s="152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95"/>
      <c r="AZ45" s="152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95"/>
      <c r="BM45" s="166"/>
      <c r="BN45" s="34">
        <v>700</v>
      </c>
    </row>
    <row r="46" spans="1:66" x14ac:dyDescent="0.35">
      <c r="A46" s="43">
        <v>42498</v>
      </c>
      <c r="B46" s="96">
        <v>0</v>
      </c>
      <c r="C46" s="96"/>
      <c r="D46" s="34"/>
      <c r="E46" s="95"/>
      <c r="F46" s="34"/>
      <c r="G46" s="34"/>
      <c r="H46" s="96"/>
      <c r="I46" s="95"/>
      <c r="J46" s="34"/>
      <c r="K46" s="34"/>
      <c r="L46" s="95"/>
      <c r="M46" s="155"/>
      <c r="N46" s="34"/>
      <c r="O46" s="94"/>
      <c r="P46" s="94"/>
      <c r="Q46" s="94"/>
      <c r="R46" s="34"/>
      <c r="S46" s="34"/>
      <c r="T46" s="34"/>
      <c r="U46" s="34"/>
      <c r="V46" s="34"/>
      <c r="W46" s="34"/>
      <c r="X46" s="34"/>
      <c r="Y46" s="95"/>
      <c r="Z46" s="152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95"/>
      <c r="AM46" s="152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95"/>
      <c r="AZ46" s="152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95"/>
      <c r="BM46" s="166"/>
      <c r="BN46" s="34">
        <v>700</v>
      </c>
    </row>
    <row r="47" spans="1:66" x14ac:dyDescent="0.35">
      <c r="A47" s="43">
        <v>42499</v>
      </c>
      <c r="B47" s="96">
        <v>0</v>
      </c>
      <c r="C47" s="96">
        <v>130</v>
      </c>
      <c r="D47" s="34"/>
      <c r="E47" s="95">
        <v>192</v>
      </c>
      <c r="F47" s="34"/>
      <c r="G47" s="34">
        <v>7.17</v>
      </c>
      <c r="H47" s="96">
        <v>7.45</v>
      </c>
      <c r="I47" s="95">
        <v>7.62</v>
      </c>
      <c r="J47" s="34">
        <v>7.44</v>
      </c>
      <c r="K47" s="34">
        <v>6.66</v>
      </c>
      <c r="L47" s="95">
        <v>730</v>
      </c>
      <c r="M47" s="155"/>
      <c r="N47" s="34"/>
      <c r="O47" s="94"/>
      <c r="P47" s="94"/>
      <c r="Q47" s="94"/>
      <c r="R47" s="34"/>
      <c r="S47" s="34"/>
      <c r="T47" s="34"/>
      <c r="U47" s="34"/>
      <c r="V47" s="34"/>
      <c r="W47" s="34"/>
      <c r="X47" s="34"/>
      <c r="Y47" s="95"/>
      <c r="Z47" s="152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95"/>
      <c r="AM47" s="152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95"/>
      <c r="AZ47" s="152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95"/>
      <c r="BM47" s="166"/>
      <c r="BN47" s="34">
        <v>700</v>
      </c>
    </row>
    <row r="48" spans="1:66" x14ac:dyDescent="0.35">
      <c r="A48" s="43">
        <v>42500</v>
      </c>
      <c r="B48" s="96">
        <v>0</v>
      </c>
      <c r="C48" s="96">
        <v>51</v>
      </c>
      <c r="D48" s="34"/>
      <c r="E48" s="95">
        <v>4</v>
      </c>
      <c r="F48" s="34"/>
      <c r="G48" s="34">
        <v>4.67</v>
      </c>
      <c r="H48" s="96">
        <v>6.05</v>
      </c>
      <c r="I48" s="95"/>
      <c r="J48" s="34">
        <v>7.99</v>
      </c>
      <c r="K48" s="34">
        <v>7.87</v>
      </c>
      <c r="L48" s="95">
        <v>780</v>
      </c>
      <c r="M48" s="155"/>
      <c r="N48" s="34"/>
      <c r="O48" s="94"/>
      <c r="P48" s="94"/>
      <c r="Q48" s="94"/>
      <c r="R48" s="34"/>
      <c r="S48" s="34"/>
      <c r="T48" s="34"/>
      <c r="U48" s="34"/>
      <c r="V48" s="34"/>
      <c r="W48" s="34"/>
      <c r="X48" s="34"/>
      <c r="Y48" s="95"/>
      <c r="Z48" s="152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95"/>
      <c r="AM48" s="152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95"/>
      <c r="AZ48" s="152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95"/>
      <c r="BM48" s="166"/>
      <c r="BN48" s="34">
        <v>700</v>
      </c>
    </row>
    <row r="49" spans="1:66" x14ac:dyDescent="0.35">
      <c r="A49" s="43">
        <v>42501</v>
      </c>
      <c r="B49" s="96">
        <v>0</v>
      </c>
      <c r="C49" s="96">
        <v>24</v>
      </c>
      <c r="D49" s="34"/>
      <c r="E49" s="95">
        <v>0</v>
      </c>
      <c r="F49" s="34"/>
      <c r="G49" s="34">
        <v>5.75</v>
      </c>
      <c r="H49" s="96">
        <v>7.25</v>
      </c>
      <c r="I49" s="95">
        <v>6.54</v>
      </c>
      <c r="J49" s="34">
        <v>7.45</v>
      </c>
      <c r="K49" s="34">
        <v>4.9400000000000004</v>
      </c>
      <c r="L49" s="95">
        <v>760</v>
      </c>
      <c r="M49" s="155">
        <v>0.625</v>
      </c>
      <c r="N49" s="34">
        <v>17</v>
      </c>
      <c r="O49" s="94">
        <v>69</v>
      </c>
      <c r="P49" s="94">
        <v>0.95</v>
      </c>
      <c r="Q49" s="94">
        <v>11</v>
      </c>
      <c r="R49" s="34">
        <v>17</v>
      </c>
      <c r="S49" s="34">
        <v>12</v>
      </c>
      <c r="T49" s="34">
        <v>9.9</v>
      </c>
      <c r="U49" s="34">
        <v>1500</v>
      </c>
      <c r="V49" s="34">
        <v>2900</v>
      </c>
      <c r="W49" s="34">
        <v>38</v>
      </c>
      <c r="X49" s="34">
        <v>639</v>
      </c>
      <c r="Y49" s="95">
        <v>7.45</v>
      </c>
      <c r="Z49" s="152">
        <v>0.62847222222222221</v>
      </c>
      <c r="AA49" s="34">
        <v>3</v>
      </c>
      <c r="AB49" s="34">
        <v>3.6</v>
      </c>
      <c r="AC49" s="34">
        <v>2.7</v>
      </c>
      <c r="AD49" s="34">
        <v>8.5</v>
      </c>
      <c r="AE49" s="34">
        <v>9</v>
      </c>
      <c r="AF49" s="34">
        <v>10</v>
      </c>
      <c r="AG49" s="34">
        <v>10</v>
      </c>
      <c r="AH49" s="34">
        <v>1.6</v>
      </c>
      <c r="AI49" s="34">
        <v>1.6</v>
      </c>
      <c r="AJ49" s="34">
        <v>0.3</v>
      </c>
      <c r="AK49" s="34">
        <v>732</v>
      </c>
      <c r="AL49" s="95">
        <v>7.32</v>
      </c>
      <c r="AM49" s="152">
        <v>0.64583333333333337</v>
      </c>
      <c r="AN49" s="34">
        <v>0.5</v>
      </c>
      <c r="AO49" s="34">
        <v>14</v>
      </c>
      <c r="AP49" s="34">
        <v>0.02</v>
      </c>
      <c r="AQ49" s="34">
        <v>0.4</v>
      </c>
      <c r="AR49" s="34">
        <v>0.26</v>
      </c>
      <c r="AS49" s="34">
        <v>2.3E-2</v>
      </c>
      <c r="AT49" s="34">
        <v>1.7000000000000001E-2</v>
      </c>
      <c r="AU49" s="34">
        <v>800</v>
      </c>
      <c r="AV49" s="34">
        <v>530</v>
      </c>
      <c r="AW49" s="34">
        <v>1.5</v>
      </c>
      <c r="AX49" s="34">
        <v>4.9800000000000004</v>
      </c>
      <c r="AY49" s="95">
        <v>7.04</v>
      </c>
      <c r="AZ49" s="152">
        <v>0.65972222222222221</v>
      </c>
      <c r="BA49" s="34">
        <v>0.53</v>
      </c>
      <c r="BB49" s="34">
        <v>85</v>
      </c>
      <c r="BC49" s="34">
        <v>9.8000000000000004E-2</v>
      </c>
      <c r="BD49" s="34">
        <v>0.4</v>
      </c>
      <c r="BE49" s="34">
        <v>0.47</v>
      </c>
      <c r="BF49" s="34">
        <v>0.21</v>
      </c>
      <c r="BG49" s="34">
        <v>0.21</v>
      </c>
      <c r="BH49" s="34">
        <v>920</v>
      </c>
      <c r="BI49" s="34">
        <v>750</v>
      </c>
      <c r="BJ49" s="34">
        <v>3.9</v>
      </c>
      <c r="BK49" s="34">
        <v>27.7</v>
      </c>
      <c r="BL49" s="95">
        <v>7.22</v>
      </c>
      <c r="BM49" s="166">
        <v>0.68263888888888891</v>
      </c>
      <c r="BN49" s="34">
        <v>700</v>
      </c>
    </row>
    <row r="50" spans="1:66" x14ac:dyDescent="0.35">
      <c r="A50" s="43">
        <v>42502</v>
      </c>
      <c r="B50" s="96">
        <v>2</v>
      </c>
      <c r="C50" s="96">
        <v>48</v>
      </c>
      <c r="D50" s="34"/>
      <c r="E50" s="95">
        <v>179</v>
      </c>
      <c r="F50" s="34"/>
      <c r="G50" s="34">
        <v>6.2</v>
      </c>
      <c r="H50" s="96">
        <v>7.38</v>
      </c>
      <c r="I50" s="95">
        <v>6.74</v>
      </c>
      <c r="J50" s="34">
        <v>7.56</v>
      </c>
      <c r="K50" s="34">
        <v>7.19</v>
      </c>
      <c r="L50" s="95">
        <v>750</v>
      </c>
      <c r="M50" s="155"/>
      <c r="N50" s="34"/>
      <c r="O50" s="94"/>
      <c r="P50" s="94"/>
      <c r="Q50" s="94"/>
      <c r="R50" s="34"/>
      <c r="S50" s="34"/>
      <c r="T50" s="34"/>
      <c r="U50" s="34"/>
      <c r="V50" s="34"/>
      <c r="W50" s="34"/>
      <c r="X50" s="34"/>
      <c r="Y50" s="95"/>
      <c r="Z50" s="152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95"/>
      <c r="AM50" s="152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95"/>
      <c r="AZ50" s="152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95"/>
      <c r="BM50" s="166"/>
      <c r="BN50" s="34">
        <v>700</v>
      </c>
    </row>
    <row r="51" spans="1:66" x14ac:dyDescent="0.35">
      <c r="A51" s="43">
        <v>42503</v>
      </c>
      <c r="B51" s="96">
        <v>0</v>
      </c>
      <c r="C51" s="96">
        <v>53</v>
      </c>
      <c r="D51" s="34"/>
      <c r="E51" s="95">
        <v>0</v>
      </c>
      <c r="F51" s="34"/>
      <c r="G51" s="34">
        <v>5.69</v>
      </c>
      <c r="H51" s="96">
        <v>7.27</v>
      </c>
      <c r="I51" s="95">
        <v>6.02</v>
      </c>
      <c r="J51" s="34">
        <v>7.22</v>
      </c>
      <c r="K51" s="34">
        <v>7.03</v>
      </c>
      <c r="L51" s="95">
        <v>780</v>
      </c>
      <c r="M51" s="155"/>
      <c r="N51" s="34"/>
      <c r="O51" s="94"/>
      <c r="P51" s="94"/>
      <c r="Q51" s="94"/>
      <c r="R51" s="34"/>
      <c r="S51" s="34"/>
      <c r="T51" s="34"/>
      <c r="U51" s="34"/>
      <c r="V51" s="34"/>
      <c r="W51" s="34"/>
      <c r="X51" s="34"/>
      <c r="Y51" s="95"/>
      <c r="Z51" s="152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95"/>
      <c r="AM51" s="152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95"/>
      <c r="AZ51" s="152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95"/>
      <c r="BM51" s="166"/>
      <c r="BN51" s="34">
        <v>700</v>
      </c>
    </row>
    <row r="52" spans="1:66" x14ac:dyDescent="0.35">
      <c r="A52" s="43">
        <v>42504</v>
      </c>
      <c r="B52" s="96">
        <v>0</v>
      </c>
      <c r="C52" s="96"/>
      <c r="D52" s="34"/>
      <c r="E52" s="95"/>
      <c r="F52" s="34"/>
      <c r="G52" s="34"/>
      <c r="H52" s="96"/>
      <c r="I52" s="95"/>
      <c r="J52" s="34"/>
      <c r="K52" s="34"/>
      <c r="L52" s="95"/>
      <c r="M52" s="155"/>
      <c r="N52" s="34"/>
      <c r="O52" s="94"/>
      <c r="P52" s="94"/>
      <c r="Q52" s="94"/>
      <c r="R52" s="34"/>
      <c r="S52" s="34"/>
      <c r="T52" s="34"/>
      <c r="U52" s="34"/>
      <c r="V52" s="34"/>
      <c r="W52" s="34"/>
      <c r="X52" s="34"/>
      <c r="Y52" s="95"/>
      <c r="Z52" s="152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95"/>
      <c r="AM52" s="152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95"/>
      <c r="AZ52" s="152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95"/>
      <c r="BM52" s="166"/>
      <c r="BN52" s="34">
        <v>700</v>
      </c>
    </row>
    <row r="53" spans="1:66" x14ac:dyDescent="0.35">
      <c r="A53" s="43">
        <v>42505</v>
      </c>
      <c r="B53" s="96">
        <v>0</v>
      </c>
      <c r="C53" s="96"/>
      <c r="D53" s="34"/>
      <c r="E53" s="95"/>
      <c r="F53" s="34"/>
      <c r="G53" s="34"/>
      <c r="H53" s="96"/>
      <c r="I53" s="95"/>
      <c r="J53" s="34"/>
      <c r="K53" s="34"/>
      <c r="L53" s="95"/>
      <c r="M53" s="155"/>
      <c r="N53" s="34"/>
      <c r="O53" s="94"/>
      <c r="P53" s="94"/>
      <c r="Q53" s="94"/>
      <c r="R53" s="34"/>
      <c r="S53" s="34"/>
      <c r="T53" s="34"/>
      <c r="U53" s="34"/>
      <c r="V53" s="34"/>
      <c r="W53" s="34"/>
      <c r="X53" s="34"/>
      <c r="Y53" s="95"/>
      <c r="Z53" s="152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95"/>
      <c r="AM53" s="152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95"/>
      <c r="AZ53" s="152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95"/>
      <c r="BM53" s="166"/>
      <c r="BN53" s="34">
        <v>700</v>
      </c>
    </row>
    <row r="54" spans="1:66" x14ac:dyDescent="0.35">
      <c r="A54" s="43">
        <v>42506</v>
      </c>
      <c r="B54" s="96">
        <v>0</v>
      </c>
      <c r="C54" s="96">
        <v>132</v>
      </c>
      <c r="D54" s="34"/>
      <c r="E54" s="95">
        <v>204</v>
      </c>
      <c r="F54" s="34"/>
      <c r="G54" s="34">
        <v>5.97</v>
      </c>
      <c r="H54" s="96">
        <v>7.01</v>
      </c>
      <c r="I54" s="95">
        <v>6.75</v>
      </c>
      <c r="J54" s="34">
        <v>7.47</v>
      </c>
      <c r="K54" s="34">
        <v>5.04</v>
      </c>
      <c r="L54" s="95">
        <v>750</v>
      </c>
      <c r="M54" s="155"/>
      <c r="N54" s="34"/>
      <c r="O54" s="94"/>
      <c r="P54" s="94"/>
      <c r="Q54" s="94"/>
      <c r="R54" s="34"/>
      <c r="S54" s="34"/>
      <c r="T54" s="34"/>
      <c r="U54" s="34"/>
      <c r="V54" s="34"/>
      <c r="W54" s="34"/>
      <c r="X54" s="34"/>
      <c r="Y54" s="95"/>
      <c r="Z54" s="152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95"/>
      <c r="AM54" s="152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95"/>
      <c r="AZ54" s="152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95"/>
      <c r="BM54" s="166"/>
      <c r="BN54" s="34">
        <v>700</v>
      </c>
    </row>
    <row r="55" spans="1:66" x14ac:dyDescent="0.35">
      <c r="A55" s="43">
        <v>42507</v>
      </c>
      <c r="B55" s="96">
        <v>4</v>
      </c>
      <c r="C55" s="96">
        <v>39</v>
      </c>
      <c r="D55" s="34"/>
      <c r="E55" s="95">
        <v>56</v>
      </c>
      <c r="F55" s="34"/>
      <c r="G55" s="34">
        <v>6.57</v>
      </c>
      <c r="H55" s="96">
        <v>7.17</v>
      </c>
      <c r="I55" s="95">
        <v>7.17</v>
      </c>
      <c r="J55" s="34">
        <v>7.47</v>
      </c>
      <c r="K55" s="34">
        <v>5.64</v>
      </c>
      <c r="L55" s="95">
        <v>720</v>
      </c>
      <c r="M55" s="155"/>
      <c r="N55" s="34"/>
      <c r="O55" s="94"/>
      <c r="P55" s="94"/>
      <c r="Q55" s="94"/>
      <c r="R55" s="34"/>
      <c r="S55" s="34"/>
      <c r="T55" s="34"/>
      <c r="U55" s="34"/>
      <c r="V55" s="34"/>
      <c r="W55" s="34"/>
      <c r="X55" s="34"/>
      <c r="Y55" s="95"/>
      <c r="Z55" s="152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95"/>
      <c r="AM55" s="152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95"/>
      <c r="AZ55" s="152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95"/>
      <c r="BM55" s="166"/>
      <c r="BN55" s="34">
        <v>700</v>
      </c>
    </row>
    <row r="56" spans="1:66" x14ac:dyDescent="0.35">
      <c r="A56" s="43">
        <v>42508</v>
      </c>
      <c r="B56" s="96">
        <v>2</v>
      </c>
      <c r="C56" s="96">
        <v>48</v>
      </c>
      <c r="D56" s="34"/>
      <c r="E56" s="95">
        <v>0</v>
      </c>
      <c r="F56" s="34"/>
      <c r="G56" s="34">
        <v>4.09</v>
      </c>
      <c r="H56" s="96">
        <v>7.23</v>
      </c>
      <c r="I56" s="95">
        <v>6.42</v>
      </c>
      <c r="J56" s="34">
        <v>7.48</v>
      </c>
      <c r="K56" s="34">
        <v>6.02</v>
      </c>
      <c r="L56" s="95">
        <v>750</v>
      </c>
      <c r="M56" s="155"/>
      <c r="N56" s="34"/>
      <c r="O56" s="94"/>
      <c r="P56" s="94"/>
      <c r="Q56" s="94"/>
      <c r="R56" s="34"/>
      <c r="S56" s="34"/>
      <c r="T56" s="34"/>
      <c r="U56" s="34"/>
      <c r="V56" s="34"/>
      <c r="W56" s="34"/>
      <c r="X56" s="34"/>
      <c r="Y56" s="95"/>
      <c r="Z56" s="152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95"/>
      <c r="AM56" s="152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95"/>
      <c r="AZ56" s="152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95"/>
      <c r="BM56" s="166"/>
      <c r="BN56" s="34">
        <v>700</v>
      </c>
    </row>
    <row r="57" spans="1:66" x14ac:dyDescent="0.35">
      <c r="A57" s="43">
        <v>42509</v>
      </c>
      <c r="B57" s="96">
        <v>4</v>
      </c>
      <c r="C57" s="96">
        <v>29</v>
      </c>
      <c r="D57" s="34"/>
      <c r="E57" s="95">
        <v>98</v>
      </c>
      <c r="F57" s="34"/>
      <c r="G57" s="34">
        <v>6.04</v>
      </c>
      <c r="H57" s="96">
        <v>7.3</v>
      </c>
      <c r="I57" s="95">
        <v>8.14</v>
      </c>
      <c r="J57" s="34">
        <v>7.51</v>
      </c>
      <c r="K57" s="34">
        <v>6.58</v>
      </c>
      <c r="L57" s="95">
        <v>720</v>
      </c>
      <c r="M57" s="155"/>
      <c r="N57" s="34"/>
      <c r="O57" s="94"/>
      <c r="P57" s="94"/>
      <c r="Q57" s="94"/>
      <c r="R57" s="34"/>
      <c r="S57" s="34"/>
      <c r="T57" s="34"/>
      <c r="U57" s="34"/>
      <c r="V57" s="34"/>
      <c r="W57" s="34"/>
      <c r="X57" s="34"/>
      <c r="Y57" s="95"/>
      <c r="Z57" s="152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95"/>
      <c r="AM57" s="152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95"/>
      <c r="AZ57" s="152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95"/>
      <c r="BM57" s="166"/>
      <c r="BN57" s="34">
        <v>700</v>
      </c>
    </row>
    <row r="58" spans="1:66" x14ac:dyDescent="0.35">
      <c r="A58" s="43">
        <v>42510</v>
      </c>
      <c r="B58" s="96">
        <v>2</v>
      </c>
      <c r="C58" s="96">
        <v>54</v>
      </c>
      <c r="D58" s="34"/>
      <c r="E58" s="95">
        <v>0</v>
      </c>
      <c r="F58" s="34"/>
      <c r="G58" s="34">
        <v>7.02</v>
      </c>
      <c r="H58" s="96">
        <v>7.36</v>
      </c>
      <c r="I58" s="95">
        <v>8.06</v>
      </c>
      <c r="J58" s="34">
        <v>7.51</v>
      </c>
      <c r="K58" s="34">
        <v>6.7</v>
      </c>
      <c r="L58" s="95">
        <v>750</v>
      </c>
      <c r="M58" s="155"/>
      <c r="N58" s="34"/>
      <c r="O58" s="94"/>
      <c r="P58" s="94"/>
      <c r="Q58" s="94"/>
      <c r="R58" s="34"/>
      <c r="S58" s="34"/>
      <c r="T58" s="34"/>
      <c r="U58" s="34"/>
      <c r="V58" s="34"/>
      <c r="W58" s="34"/>
      <c r="X58" s="34"/>
      <c r="Y58" s="95"/>
      <c r="Z58" s="152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95"/>
      <c r="AM58" s="152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95"/>
      <c r="AZ58" s="152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95"/>
      <c r="BM58" s="166"/>
      <c r="BN58" s="34">
        <v>700</v>
      </c>
    </row>
    <row r="59" spans="1:66" x14ac:dyDescent="0.35">
      <c r="A59" s="43">
        <v>42511</v>
      </c>
      <c r="B59" s="96">
        <v>0</v>
      </c>
      <c r="C59" s="96"/>
      <c r="D59" s="34"/>
      <c r="E59" s="95">
        <v>10</v>
      </c>
      <c r="F59" s="34"/>
      <c r="G59" s="34"/>
      <c r="H59" s="96"/>
      <c r="I59" s="95"/>
      <c r="J59" s="34"/>
      <c r="K59" s="34"/>
      <c r="L59" s="95"/>
      <c r="M59" s="155"/>
      <c r="N59" s="34"/>
      <c r="O59" s="94"/>
      <c r="P59" s="94"/>
      <c r="Q59" s="94"/>
      <c r="R59" s="34"/>
      <c r="S59" s="34"/>
      <c r="T59" s="34"/>
      <c r="U59" s="34"/>
      <c r="V59" s="34"/>
      <c r="W59" s="34"/>
      <c r="X59" s="34"/>
      <c r="Y59" s="95"/>
      <c r="Z59" s="152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95"/>
      <c r="AM59" s="152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95"/>
      <c r="AZ59" s="152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95"/>
      <c r="BM59" s="166"/>
      <c r="BN59" s="34">
        <v>700</v>
      </c>
    </row>
    <row r="60" spans="1:66" x14ac:dyDescent="0.35">
      <c r="A60" s="43">
        <v>42512</v>
      </c>
      <c r="B60" s="96">
        <v>0</v>
      </c>
      <c r="C60" s="96"/>
      <c r="D60" s="34"/>
      <c r="E60" s="95">
        <v>64</v>
      </c>
      <c r="F60" s="34"/>
      <c r="G60" s="34"/>
      <c r="H60" s="96"/>
      <c r="I60" s="95"/>
      <c r="J60" s="34"/>
      <c r="K60" s="34"/>
      <c r="L60" s="95"/>
      <c r="M60" s="155"/>
      <c r="N60" s="34"/>
      <c r="O60" s="94"/>
      <c r="P60" s="94"/>
      <c r="Q60" s="94"/>
      <c r="R60" s="34"/>
      <c r="S60" s="34"/>
      <c r="T60" s="34"/>
      <c r="U60" s="34"/>
      <c r="V60" s="34"/>
      <c r="W60" s="34"/>
      <c r="X60" s="34"/>
      <c r="Y60" s="95"/>
      <c r="Z60" s="152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95"/>
      <c r="AM60" s="152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95"/>
      <c r="AZ60" s="152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95"/>
      <c r="BM60" s="166"/>
      <c r="BN60" s="34">
        <v>700</v>
      </c>
    </row>
    <row r="61" spans="1:66" x14ac:dyDescent="0.35">
      <c r="A61" s="43">
        <v>42513</v>
      </c>
      <c r="B61" s="96">
        <v>9</v>
      </c>
      <c r="C61" s="96">
        <v>111</v>
      </c>
      <c r="D61" s="34"/>
      <c r="E61" s="95">
        <v>90</v>
      </c>
      <c r="F61" s="34"/>
      <c r="G61" s="34">
        <v>6.88</v>
      </c>
      <c r="H61" s="96">
        <v>7.25</v>
      </c>
      <c r="I61" s="95">
        <v>7.14</v>
      </c>
      <c r="J61" s="34">
        <v>7.42</v>
      </c>
      <c r="K61" s="34">
        <v>6.21</v>
      </c>
      <c r="L61" s="95">
        <v>730</v>
      </c>
      <c r="M61" s="155"/>
      <c r="N61" s="34"/>
      <c r="O61" s="94"/>
      <c r="P61" s="94"/>
      <c r="Q61" s="94"/>
      <c r="R61" s="34"/>
      <c r="S61" s="34"/>
      <c r="T61" s="34"/>
      <c r="U61" s="34"/>
      <c r="V61" s="34"/>
      <c r="W61" s="34"/>
      <c r="X61" s="34"/>
      <c r="Y61" s="95"/>
      <c r="Z61" s="152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95"/>
      <c r="AM61" s="152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95"/>
      <c r="AZ61" s="152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95"/>
      <c r="BM61" s="166"/>
      <c r="BN61" s="34">
        <v>700</v>
      </c>
    </row>
    <row r="62" spans="1:66" x14ac:dyDescent="0.35">
      <c r="A62" s="43">
        <v>42514</v>
      </c>
      <c r="B62" s="96">
        <v>5</v>
      </c>
      <c r="C62" s="96">
        <v>71</v>
      </c>
      <c r="D62" s="34"/>
      <c r="E62" s="95">
        <v>0</v>
      </c>
      <c r="F62" s="34"/>
      <c r="G62" s="34">
        <v>5.65</v>
      </c>
      <c r="H62" s="96">
        <v>7.3</v>
      </c>
      <c r="I62" s="95">
        <v>8.51</v>
      </c>
      <c r="J62" s="34">
        <v>7.55</v>
      </c>
      <c r="K62" s="34">
        <v>6.51</v>
      </c>
      <c r="L62" s="95">
        <v>740</v>
      </c>
      <c r="M62" s="155"/>
      <c r="N62" s="34"/>
      <c r="O62" s="94"/>
      <c r="P62" s="94"/>
      <c r="Q62" s="94"/>
      <c r="R62" s="34"/>
      <c r="S62" s="34"/>
      <c r="T62" s="34"/>
      <c r="U62" s="34"/>
      <c r="V62" s="34"/>
      <c r="W62" s="34"/>
      <c r="X62" s="34"/>
      <c r="Y62" s="95"/>
      <c r="Z62" s="152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95"/>
      <c r="AM62" s="152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95"/>
      <c r="AZ62" s="152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95"/>
      <c r="BM62" s="166"/>
      <c r="BN62" s="34">
        <v>700</v>
      </c>
    </row>
    <row r="63" spans="1:66" x14ac:dyDescent="0.35">
      <c r="A63" s="43">
        <v>42515</v>
      </c>
      <c r="B63" s="96">
        <v>5</v>
      </c>
      <c r="C63" s="96">
        <v>46</v>
      </c>
      <c r="D63" s="34"/>
      <c r="E63" s="95">
        <v>154</v>
      </c>
      <c r="F63" s="34"/>
      <c r="G63" s="34">
        <v>5.67</v>
      </c>
      <c r="H63" s="96">
        <v>7.31</v>
      </c>
      <c r="I63" s="95">
        <v>8.6199999999999992</v>
      </c>
      <c r="J63" s="34">
        <v>7.49</v>
      </c>
      <c r="K63" s="34">
        <v>6.63</v>
      </c>
      <c r="L63" s="95">
        <v>720</v>
      </c>
      <c r="M63" s="155"/>
      <c r="N63" s="34"/>
      <c r="O63" s="94"/>
      <c r="P63" s="94"/>
      <c r="Q63" s="94"/>
      <c r="R63" s="34"/>
      <c r="S63" s="34"/>
      <c r="T63" s="34"/>
      <c r="U63" s="34"/>
      <c r="V63" s="34"/>
      <c r="W63" s="34"/>
      <c r="X63" s="34"/>
      <c r="Y63" s="95"/>
      <c r="Z63" s="152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95"/>
      <c r="AM63" s="152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95"/>
      <c r="AZ63" s="152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95"/>
      <c r="BM63" s="166"/>
      <c r="BN63" s="34">
        <v>700</v>
      </c>
    </row>
    <row r="64" spans="1:66" x14ac:dyDescent="0.35">
      <c r="A64" s="43">
        <v>42516</v>
      </c>
      <c r="B64" s="96">
        <v>6</v>
      </c>
      <c r="C64" s="96">
        <v>42</v>
      </c>
      <c r="D64" s="34"/>
      <c r="E64" s="95">
        <v>0</v>
      </c>
      <c r="F64" s="34"/>
      <c r="G64" s="34">
        <v>6.27</v>
      </c>
      <c r="H64" s="96">
        <v>7.39</v>
      </c>
      <c r="I64" s="95">
        <v>8.74</v>
      </c>
      <c r="J64" s="34">
        <v>7.44</v>
      </c>
      <c r="K64" s="34">
        <v>6.69</v>
      </c>
      <c r="L64" s="95">
        <v>700</v>
      </c>
      <c r="M64" s="155"/>
      <c r="N64" s="34"/>
      <c r="O64" s="94"/>
      <c r="P64" s="94"/>
      <c r="Q64" s="94"/>
      <c r="R64" s="34"/>
      <c r="S64" s="34"/>
      <c r="T64" s="34"/>
      <c r="U64" s="34"/>
      <c r="V64" s="34"/>
      <c r="W64" s="34"/>
      <c r="X64" s="34"/>
      <c r="Y64" s="95"/>
      <c r="Z64" s="152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95"/>
      <c r="AM64" s="152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95"/>
      <c r="AZ64" s="152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95"/>
      <c r="BM64" s="166"/>
      <c r="BN64" s="34">
        <v>700</v>
      </c>
    </row>
    <row r="65" spans="1:66" x14ac:dyDescent="0.35">
      <c r="A65" s="43">
        <v>42517</v>
      </c>
      <c r="B65" s="96">
        <v>4</v>
      </c>
      <c r="C65" s="96">
        <v>45</v>
      </c>
      <c r="D65" s="34"/>
      <c r="E65" s="95">
        <v>57</v>
      </c>
      <c r="F65" s="34"/>
      <c r="G65" s="34">
        <v>4.83</v>
      </c>
      <c r="H65" s="96">
        <v>7.27</v>
      </c>
      <c r="I65" s="95">
        <v>5.25</v>
      </c>
      <c r="J65" s="34">
        <v>7.53</v>
      </c>
      <c r="K65" s="34">
        <v>7.01</v>
      </c>
      <c r="L65" s="95">
        <v>750</v>
      </c>
      <c r="M65" s="155"/>
      <c r="N65" s="34"/>
      <c r="O65" s="94"/>
      <c r="P65" s="94"/>
      <c r="Q65" s="94"/>
      <c r="R65" s="34"/>
      <c r="S65" s="34"/>
      <c r="T65" s="34"/>
      <c r="U65" s="34"/>
      <c r="V65" s="34"/>
      <c r="W65" s="34"/>
      <c r="X65" s="34"/>
      <c r="Y65" s="95"/>
      <c r="Z65" s="152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95"/>
      <c r="AM65" s="152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95"/>
      <c r="AZ65" s="152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95"/>
      <c r="BM65" s="166"/>
      <c r="BN65" s="34">
        <v>700</v>
      </c>
    </row>
    <row r="66" spans="1:66" x14ac:dyDescent="0.35">
      <c r="A66" s="43">
        <v>42518</v>
      </c>
      <c r="B66" s="96">
        <v>0</v>
      </c>
      <c r="C66" s="96"/>
      <c r="D66" s="34"/>
      <c r="E66" s="95">
        <v>45</v>
      </c>
      <c r="F66" s="34"/>
      <c r="G66" s="34"/>
      <c r="H66" s="96"/>
      <c r="I66" s="95"/>
      <c r="J66" s="34"/>
      <c r="K66" s="34"/>
      <c r="L66" s="95"/>
      <c r="M66" s="155"/>
      <c r="N66" s="34"/>
      <c r="O66" s="94"/>
      <c r="P66" s="94"/>
      <c r="Q66" s="94"/>
      <c r="R66" s="34"/>
      <c r="S66" s="34"/>
      <c r="T66" s="34"/>
      <c r="U66" s="34"/>
      <c r="V66" s="34"/>
      <c r="W66" s="34"/>
      <c r="X66" s="34"/>
      <c r="Y66" s="95"/>
      <c r="Z66" s="152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95"/>
      <c r="AM66" s="152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95"/>
      <c r="AZ66" s="152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95"/>
      <c r="BM66" s="166"/>
      <c r="BN66" s="34">
        <v>700</v>
      </c>
    </row>
    <row r="67" spans="1:66" x14ac:dyDescent="0.35">
      <c r="A67" s="43">
        <v>42519</v>
      </c>
      <c r="B67" s="96">
        <v>0</v>
      </c>
      <c r="C67" s="96"/>
      <c r="D67" s="34"/>
      <c r="E67" s="95">
        <v>0</v>
      </c>
      <c r="F67" s="34"/>
      <c r="G67" s="34"/>
      <c r="H67" s="96"/>
      <c r="I67" s="95"/>
      <c r="J67" s="34"/>
      <c r="K67" s="34"/>
      <c r="L67" s="95"/>
      <c r="M67" s="155"/>
      <c r="N67" s="34"/>
      <c r="O67" s="94"/>
      <c r="P67" s="94"/>
      <c r="Q67" s="94"/>
      <c r="R67" s="34"/>
      <c r="S67" s="34"/>
      <c r="T67" s="34"/>
      <c r="U67" s="34"/>
      <c r="V67" s="34"/>
      <c r="W67" s="34"/>
      <c r="X67" s="34"/>
      <c r="Y67" s="95"/>
      <c r="Z67" s="152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95"/>
      <c r="AM67" s="152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95"/>
      <c r="AZ67" s="152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95"/>
      <c r="BM67" s="166"/>
      <c r="BN67" s="34">
        <v>700</v>
      </c>
    </row>
    <row r="68" spans="1:66" x14ac:dyDescent="0.35">
      <c r="A68" s="43">
        <v>42520</v>
      </c>
      <c r="B68" s="96">
        <v>33</v>
      </c>
      <c r="C68" s="96">
        <v>162</v>
      </c>
      <c r="D68" s="34"/>
      <c r="E68" s="95">
        <v>43</v>
      </c>
      <c r="F68" s="34"/>
      <c r="G68" s="34">
        <v>6</v>
      </c>
      <c r="H68" s="96">
        <v>7.23</v>
      </c>
      <c r="I68" s="95">
        <v>6.43</v>
      </c>
      <c r="J68" s="34">
        <v>7.52</v>
      </c>
      <c r="K68" s="34">
        <v>5.95</v>
      </c>
      <c r="L68" s="95">
        <v>800</v>
      </c>
      <c r="M68" s="155"/>
      <c r="N68" s="34"/>
      <c r="O68" s="94"/>
      <c r="P68" s="94"/>
      <c r="Q68" s="94"/>
      <c r="R68" s="34"/>
      <c r="S68" s="34"/>
      <c r="T68" s="34"/>
      <c r="U68" s="34"/>
      <c r="V68" s="34"/>
      <c r="W68" s="34"/>
      <c r="X68" s="34"/>
      <c r="Y68" s="95"/>
      <c r="Z68" s="152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95"/>
      <c r="AM68" s="152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95"/>
      <c r="AZ68" s="152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95"/>
      <c r="BM68" s="166"/>
      <c r="BN68" s="34">
        <v>700</v>
      </c>
    </row>
    <row r="69" spans="1:66" ht="13.15" thickBot="1" x14ac:dyDescent="0.4">
      <c r="A69" s="43">
        <v>42521</v>
      </c>
      <c r="B69" s="134">
        <v>4</v>
      </c>
      <c r="C69" s="134">
        <v>48</v>
      </c>
      <c r="D69" s="100"/>
      <c r="E69" s="101">
        <v>0</v>
      </c>
      <c r="F69" s="100"/>
      <c r="G69" s="100">
        <v>6.3</v>
      </c>
      <c r="H69" s="134">
        <v>7.32</v>
      </c>
      <c r="I69" s="101">
        <v>6.82</v>
      </c>
      <c r="J69" s="100">
        <v>7.55</v>
      </c>
      <c r="K69" s="100">
        <v>6.4</v>
      </c>
      <c r="L69" s="101">
        <v>820</v>
      </c>
      <c r="M69" s="156"/>
      <c r="N69" s="100"/>
      <c r="O69" s="99"/>
      <c r="P69" s="99"/>
      <c r="Q69" s="99"/>
      <c r="R69" s="100"/>
      <c r="S69" s="100"/>
      <c r="T69" s="100"/>
      <c r="U69" s="100"/>
      <c r="V69" s="100"/>
      <c r="W69" s="100"/>
      <c r="X69" s="100"/>
      <c r="Y69" s="101"/>
      <c r="Z69" s="158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1"/>
      <c r="AM69" s="158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1"/>
      <c r="AZ69" s="158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1"/>
      <c r="BM69" s="168"/>
      <c r="BN69" s="34">
        <v>700</v>
      </c>
    </row>
    <row r="70" spans="1:66" x14ac:dyDescent="0.35">
      <c r="A70" s="138">
        <v>42522</v>
      </c>
      <c r="B70" s="139">
        <v>6</v>
      </c>
      <c r="C70" s="139">
        <v>40</v>
      </c>
      <c r="D70" s="90"/>
      <c r="E70" s="91">
        <v>361</v>
      </c>
      <c r="F70" s="90"/>
      <c r="G70" s="90">
        <v>6.36</v>
      </c>
      <c r="H70" s="139">
        <v>7.35</v>
      </c>
      <c r="I70" s="91">
        <v>6.24</v>
      </c>
      <c r="J70" s="90">
        <v>7.5</v>
      </c>
      <c r="K70" s="90">
        <v>6.21</v>
      </c>
      <c r="L70" s="91">
        <v>700</v>
      </c>
      <c r="M70" s="154"/>
      <c r="N70" s="90"/>
      <c r="O70" s="89"/>
      <c r="P70" s="89"/>
      <c r="Q70" s="89"/>
      <c r="R70" s="90"/>
      <c r="S70" s="90"/>
      <c r="T70" s="90"/>
      <c r="U70" s="90"/>
      <c r="V70" s="90"/>
      <c r="W70" s="90"/>
      <c r="X70" s="90"/>
      <c r="Y70" s="91"/>
      <c r="Z70" s="157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1"/>
      <c r="AM70" s="157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1"/>
      <c r="AZ70" s="157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1"/>
      <c r="BM70" s="165"/>
      <c r="BN70" s="34">
        <v>700</v>
      </c>
    </row>
    <row r="71" spans="1:66" x14ac:dyDescent="0.35">
      <c r="A71" s="43">
        <v>42523</v>
      </c>
      <c r="B71" s="96">
        <v>19</v>
      </c>
      <c r="C71" s="96">
        <v>74</v>
      </c>
      <c r="D71" s="34"/>
      <c r="E71" s="95">
        <v>105</v>
      </c>
      <c r="F71" s="34"/>
      <c r="G71" s="34">
        <v>7.15</v>
      </c>
      <c r="H71" s="96">
        <v>7.45</v>
      </c>
      <c r="I71" s="95">
        <v>6.92</v>
      </c>
      <c r="J71" s="34">
        <v>7.48</v>
      </c>
      <c r="K71" s="34">
        <v>6.23</v>
      </c>
      <c r="L71" s="95">
        <v>750</v>
      </c>
      <c r="M71" s="155"/>
      <c r="N71" s="34"/>
      <c r="O71" s="94"/>
      <c r="P71" s="94"/>
      <c r="Q71" s="94"/>
      <c r="R71" s="34"/>
      <c r="S71" s="34"/>
      <c r="T71" s="34"/>
      <c r="U71" s="34"/>
      <c r="V71" s="34"/>
      <c r="W71" s="34"/>
      <c r="X71" s="34"/>
      <c r="Y71" s="95"/>
      <c r="Z71" s="152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95"/>
      <c r="AM71" s="152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95"/>
      <c r="AZ71" s="152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95"/>
      <c r="BM71" s="166"/>
      <c r="BN71" s="34">
        <v>700</v>
      </c>
    </row>
    <row r="72" spans="1:66" x14ac:dyDescent="0.35">
      <c r="A72" s="43">
        <v>42524</v>
      </c>
      <c r="B72" s="96">
        <v>0</v>
      </c>
      <c r="C72" s="96">
        <v>60</v>
      </c>
      <c r="D72" s="34"/>
      <c r="E72" s="95">
        <v>46</v>
      </c>
      <c r="F72" s="34"/>
      <c r="G72" s="34">
        <v>4.8099999999999996</v>
      </c>
      <c r="H72" s="96">
        <v>7.31</v>
      </c>
      <c r="I72" s="95">
        <v>5.6</v>
      </c>
      <c r="J72" s="34">
        <v>7.42</v>
      </c>
      <c r="K72" s="34">
        <v>6.44</v>
      </c>
      <c r="L72" s="95">
        <v>730</v>
      </c>
      <c r="M72" s="155"/>
      <c r="N72" s="34"/>
      <c r="O72" s="94"/>
      <c r="P72" s="94"/>
      <c r="Q72" s="94"/>
      <c r="R72" s="34"/>
      <c r="S72" s="34"/>
      <c r="T72" s="34"/>
      <c r="U72" s="34"/>
      <c r="V72" s="34"/>
      <c r="W72" s="34"/>
      <c r="X72" s="34"/>
      <c r="Y72" s="95"/>
      <c r="Z72" s="152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95"/>
      <c r="AM72" s="152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95"/>
      <c r="AZ72" s="152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95"/>
      <c r="BM72" s="166"/>
      <c r="BN72" s="34">
        <v>700</v>
      </c>
    </row>
    <row r="73" spans="1:66" x14ac:dyDescent="0.35">
      <c r="A73" s="43">
        <v>42525</v>
      </c>
      <c r="B73" s="96">
        <v>0</v>
      </c>
      <c r="C73" s="96"/>
      <c r="D73" s="34"/>
      <c r="E73" s="95">
        <v>81</v>
      </c>
      <c r="F73" s="34"/>
      <c r="G73" s="34"/>
      <c r="H73" s="96"/>
      <c r="I73" s="95"/>
      <c r="J73" s="34"/>
      <c r="K73" s="34"/>
      <c r="L73" s="95"/>
      <c r="M73" s="155"/>
      <c r="N73" s="34"/>
      <c r="O73" s="94"/>
      <c r="P73" s="94"/>
      <c r="Q73" s="94"/>
      <c r="R73" s="34"/>
      <c r="S73" s="34"/>
      <c r="T73" s="34"/>
      <c r="U73" s="34"/>
      <c r="V73" s="34"/>
      <c r="W73" s="34"/>
      <c r="X73" s="34"/>
      <c r="Y73" s="95"/>
      <c r="Z73" s="152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95"/>
      <c r="AM73" s="152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95"/>
      <c r="AZ73" s="152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95"/>
      <c r="BM73" s="166"/>
      <c r="BN73" s="34">
        <v>700</v>
      </c>
    </row>
    <row r="74" spans="1:66" x14ac:dyDescent="0.35">
      <c r="A74" s="43">
        <v>42526</v>
      </c>
      <c r="B74" s="96">
        <v>0</v>
      </c>
      <c r="C74" s="96"/>
      <c r="D74" s="34"/>
      <c r="E74" s="95">
        <v>141</v>
      </c>
      <c r="F74" s="34"/>
      <c r="G74" s="34"/>
      <c r="H74" s="96"/>
      <c r="I74" s="95"/>
      <c r="J74" s="34"/>
      <c r="K74" s="34"/>
      <c r="L74" s="95"/>
      <c r="M74" s="155"/>
      <c r="N74" s="34"/>
      <c r="O74" s="94"/>
      <c r="P74" s="94"/>
      <c r="Q74" s="94"/>
      <c r="R74" s="34"/>
      <c r="S74" s="34"/>
      <c r="T74" s="34"/>
      <c r="U74" s="34"/>
      <c r="V74" s="34"/>
      <c r="W74" s="34"/>
      <c r="X74" s="34"/>
      <c r="Y74" s="95"/>
      <c r="Z74" s="152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95"/>
      <c r="AM74" s="152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95"/>
      <c r="AZ74" s="152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95"/>
      <c r="BM74" s="166"/>
      <c r="BN74" s="34">
        <v>700</v>
      </c>
    </row>
    <row r="75" spans="1:66" x14ac:dyDescent="0.35">
      <c r="A75" s="43">
        <v>42527</v>
      </c>
      <c r="B75" s="96">
        <v>0</v>
      </c>
      <c r="C75" s="96">
        <v>8</v>
      </c>
      <c r="D75" s="34"/>
      <c r="E75" s="95">
        <v>99</v>
      </c>
      <c r="F75" s="34"/>
      <c r="G75" s="34">
        <v>6.47</v>
      </c>
      <c r="H75" s="96"/>
      <c r="I75" s="95"/>
      <c r="J75" s="34"/>
      <c r="K75" s="34">
        <v>6.6539999999999999</v>
      </c>
      <c r="L75" s="95">
        <v>740</v>
      </c>
      <c r="M75" s="155"/>
      <c r="N75" s="34"/>
      <c r="O75" s="94"/>
      <c r="P75" s="94"/>
      <c r="Q75" s="94"/>
      <c r="R75" s="34"/>
      <c r="S75" s="34"/>
      <c r="T75" s="34"/>
      <c r="U75" s="34"/>
      <c r="V75" s="34"/>
      <c r="W75" s="34"/>
      <c r="X75" s="34"/>
      <c r="Y75" s="95"/>
      <c r="Z75" s="152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95"/>
      <c r="AM75" s="152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95"/>
      <c r="AZ75" s="152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95"/>
      <c r="BM75" s="166"/>
      <c r="BN75" s="34">
        <v>700</v>
      </c>
    </row>
    <row r="76" spans="1:66" x14ac:dyDescent="0.35">
      <c r="A76" s="43">
        <v>42528</v>
      </c>
      <c r="B76" s="96">
        <v>0</v>
      </c>
      <c r="C76" s="96"/>
      <c r="D76" s="34"/>
      <c r="E76" s="95">
        <v>84</v>
      </c>
      <c r="F76" s="34"/>
      <c r="G76" s="34">
        <v>6.43</v>
      </c>
      <c r="H76" s="96">
        <v>7.56</v>
      </c>
      <c r="I76" s="95"/>
      <c r="J76" s="34"/>
      <c r="K76" s="34">
        <v>6.73</v>
      </c>
      <c r="L76" s="95">
        <v>760</v>
      </c>
      <c r="M76" s="155"/>
      <c r="N76" s="34"/>
      <c r="O76" s="94"/>
      <c r="P76" s="94"/>
      <c r="Q76" s="94"/>
      <c r="R76" s="34"/>
      <c r="S76" s="34"/>
      <c r="T76" s="34"/>
      <c r="U76" s="34"/>
      <c r="V76" s="34"/>
      <c r="W76" s="34"/>
      <c r="X76" s="34"/>
      <c r="Y76" s="95"/>
      <c r="Z76" s="152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95"/>
      <c r="AM76" s="152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95"/>
      <c r="AZ76" s="152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95"/>
      <c r="BM76" s="166"/>
      <c r="BN76" s="34">
        <v>700</v>
      </c>
    </row>
    <row r="77" spans="1:66" x14ac:dyDescent="0.35">
      <c r="A77" s="43">
        <v>42529</v>
      </c>
      <c r="B77" s="96">
        <v>2</v>
      </c>
      <c r="C77" s="96">
        <v>420</v>
      </c>
      <c r="D77" s="34"/>
      <c r="E77" s="95">
        <v>62</v>
      </c>
      <c r="F77" s="34"/>
      <c r="G77" s="34">
        <v>8.4499999999999993</v>
      </c>
      <c r="H77" s="96">
        <v>7.51</v>
      </c>
      <c r="I77" s="95">
        <v>6.81</v>
      </c>
      <c r="J77" s="34">
        <v>7.59</v>
      </c>
      <c r="K77" s="34">
        <v>6.61</v>
      </c>
      <c r="L77" s="95">
        <v>780</v>
      </c>
      <c r="M77" s="155"/>
      <c r="N77" s="34"/>
      <c r="O77" s="94"/>
      <c r="P77" s="94"/>
      <c r="Q77" s="94"/>
      <c r="R77" s="34"/>
      <c r="S77" s="34"/>
      <c r="T77" s="34"/>
      <c r="U77" s="34"/>
      <c r="V77" s="34"/>
      <c r="W77" s="34"/>
      <c r="X77" s="34"/>
      <c r="Y77" s="95"/>
      <c r="Z77" s="152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95"/>
      <c r="AM77" s="152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95"/>
      <c r="AZ77" s="152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95"/>
      <c r="BM77" s="166"/>
      <c r="BN77" s="34">
        <v>700</v>
      </c>
    </row>
    <row r="78" spans="1:66" x14ac:dyDescent="0.35">
      <c r="A78" s="43">
        <v>42530</v>
      </c>
      <c r="B78" s="96">
        <v>5</v>
      </c>
      <c r="C78" s="96">
        <v>40</v>
      </c>
      <c r="D78" s="34"/>
      <c r="E78" s="95">
        <v>90</v>
      </c>
      <c r="F78" s="34"/>
      <c r="G78" s="34">
        <v>6.94</v>
      </c>
      <c r="H78" s="96">
        <v>7.49</v>
      </c>
      <c r="I78" s="95">
        <v>6.99</v>
      </c>
      <c r="J78" s="34">
        <v>7.54</v>
      </c>
      <c r="K78" s="34">
        <v>7.22</v>
      </c>
      <c r="L78" s="95">
        <v>780</v>
      </c>
      <c r="M78" s="155"/>
      <c r="N78" s="34"/>
      <c r="O78" s="94"/>
      <c r="P78" s="94"/>
      <c r="Q78" s="94"/>
      <c r="R78" s="34"/>
      <c r="S78" s="34"/>
      <c r="T78" s="34"/>
      <c r="U78" s="34"/>
      <c r="V78" s="34"/>
      <c r="W78" s="34"/>
      <c r="X78" s="34"/>
      <c r="Y78" s="95"/>
      <c r="Z78" s="152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95"/>
      <c r="AM78" s="152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95"/>
      <c r="AZ78" s="152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95"/>
      <c r="BM78" s="166"/>
      <c r="BN78" s="34">
        <v>700</v>
      </c>
    </row>
    <row r="79" spans="1:66" x14ac:dyDescent="0.35">
      <c r="A79" s="43">
        <v>42531</v>
      </c>
      <c r="B79" s="96">
        <v>3</v>
      </c>
      <c r="C79" s="96">
        <v>45</v>
      </c>
      <c r="D79" s="34"/>
      <c r="E79" s="95">
        <v>33</v>
      </c>
      <c r="F79" s="34"/>
      <c r="G79" s="34">
        <v>4.1399999999999997</v>
      </c>
      <c r="H79" s="96">
        <v>7.46</v>
      </c>
      <c r="I79" s="95">
        <v>4.93</v>
      </c>
      <c r="J79" s="34">
        <v>7.55</v>
      </c>
      <c r="K79" s="34">
        <v>6.22</v>
      </c>
      <c r="L79" s="95">
        <v>780</v>
      </c>
      <c r="M79" s="155"/>
      <c r="N79" s="34"/>
      <c r="O79" s="94"/>
      <c r="P79" s="94"/>
      <c r="Q79" s="94"/>
      <c r="R79" s="34"/>
      <c r="S79" s="34"/>
      <c r="T79" s="34"/>
      <c r="U79" s="34"/>
      <c r="V79" s="34"/>
      <c r="W79" s="34"/>
      <c r="X79" s="34"/>
      <c r="Y79" s="95"/>
      <c r="Z79" s="152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95"/>
      <c r="AM79" s="152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95"/>
      <c r="AZ79" s="152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95"/>
      <c r="BM79" s="166"/>
      <c r="BN79" s="34">
        <v>700</v>
      </c>
    </row>
    <row r="80" spans="1:66" x14ac:dyDescent="0.35">
      <c r="A80" s="43">
        <v>42532</v>
      </c>
      <c r="B80" s="96">
        <v>0</v>
      </c>
      <c r="C80" s="96"/>
      <c r="D80" s="34"/>
      <c r="E80" s="95">
        <v>84</v>
      </c>
      <c r="F80" s="34"/>
      <c r="G80" s="34"/>
      <c r="H80" s="96"/>
      <c r="I80" s="95"/>
      <c r="J80" s="34"/>
      <c r="K80" s="34"/>
      <c r="L80" s="95"/>
      <c r="M80" s="155"/>
      <c r="N80" s="34"/>
      <c r="O80" s="94"/>
      <c r="P80" s="94"/>
      <c r="Q80" s="94"/>
      <c r="R80" s="34"/>
      <c r="S80" s="34"/>
      <c r="T80" s="34"/>
      <c r="U80" s="34"/>
      <c r="V80" s="34"/>
      <c r="W80" s="34"/>
      <c r="X80" s="34"/>
      <c r="Y80" s="95"/>
      <c r="Z80" s="152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95"/>
      <c r="AM80" s="152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95"/>
      <c r="AZ80" s="152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95"/>
      <c r="BM80" s="166"/>
      <c r="BN80" s="34">
        <v>700</v>
      </c>
    </row>
    <row r="81" spans="1:66" x14ac:dyDescent="0.35">
      <c r="A81" s="43">
        <v>42533</v>
      </c>
      <c r="B81" s="96">
        <v>0</v>
      </c>
      <c r="C81" s="96"/>
      <c r="D81" s="34"/>
      <c r="E81" s="95">
        <v>0</v>
      </c>
      <c r="F81" s="34"/>
      <c r="G81" s="34"/>
      <c r="H81" s="96"/>
      <c r="I81" s="95"/>
      <c r="J81" s="34"/>
      <c r="K81" s="34"/>
      <c r="L81" s="95"/>
      <c r="M81" s="155"/>
      <c r="N81" s="34"/>
      <c r="O81" s="94"/>
      <c r="P81" s="94"/>
      <c r="Q81" s="94"/>
      <c r="R81" s="34"/>
      <c r="S81" s="34"/>
      <c r="T81" s="34"/>
      <c r="U81" s="34"/>
      <c r="V81" s="34"/>
      <c r="W81" s="34"/>
      <c r="X81" s="34"/>
      <c r="Y81" s="95"/>
      <c r="Z81" s="152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95"/>
      <c r="AM81" s="152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95"/>
      <c r="AZ81" s="152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95"/>
      <c r="BM81" s="166"/>
      <c r="BN81" s="34">
        <v>700</v>
      </c>
    </row>
    <row r="82" spans="1:66" x14ac:dyDescent="0.35">
      <c r="A82" s="43">
        <v>42534</v>
      </c>
      <c r="B82" s="96">
        <v>0</v>
      </c>
      <c r="C82" s="96">
        <v>136</v>
      </c>
      <c r="D82" s="34"/>
      <c r="E82" s="95">
        <v>37</v>
      </c>
      <c r="F82" s="34"/>
      <c r="G82" s="34">
        <v>6.86</v>
      </c>
      <c r="H82" s="96">
        <v>7.64</v>
      </c>
      <c r="I82" s="95">
        <v>7.93</v>
      </c>
      <c r="J82" s="34">
        <v>7.7</v>
      </c>
      <c r="K82" s="34">
        <v>5.0599999999999996</v>
      </c>
      <c r="L82" s="95">
        <v>750</v>
      </c>
      <c r="M82" s="155">
        <v>0.34027777777777773</v>
      </c>
      <c r="N82" s="34"/>
      <c r="O82" s="94"/>
      <c r="P82" s="94"/>
      <c r="Q82" s="94">
        <v>6.9</v>
      </c>
      <c r="R82" s="34"/>
      <c r="S82" s="34"/>
      <c r="T82" s="34"/>
      <c r="U82" s="34">
        <v>9000</v>
      </c>
      <c r="V82" s="34">
        <v>28000</v>
      </c>
      <c r="W82" s="34"/>
      <c r="X82" s="34">
        <v>659</v>
      </c>
      <c r="Y82" s="95">
        <v>7.7</v>
      </c>
      <c r="Z82" s="152">
        <v>0.34375</v>
      </c>
      <c r="AA82" s="34"/>
      <c r="AB82" s="34"/>
      <c r="AC82" s="34"/>
      <c r="AD82" s="34">
        <v>7.1</v>
      </c>
      <c r="AE82" s="34"/>
      <c r="AF82" s="34"/>
      <c r="AG82" s="34"/>
      <c r="AH82" s="34">
        <v>16</v>
      </c>
      <c r="AI82" s="34">
        <v>70</v>
      </c>
      <c r="AJ82" s="34"/>
      <c r="AK82" s="34">
        <v>929</v>
      </c>
      <c r="AL82" s="95">
        <v>7.95</v>
      </c>
      <c r="AM82" s="152">
        <v>0.3125</v>
      </c>
      <c r="AN82" s="34"/>
      <c r="AO82" s="34"/>
      <c r="AP82" s="34"/>
      <c r="AQ82" s="34">
        <v>0.4</v>
      </c>
      <c r="AR82" s="34"/>
      <c r="AS82" s="34"/>
      <c r="AT82" s="34"/>
      <c r="AU82" s="34">
        <v>280</v>
      </c>
      <c r="AV82" s="34">
        <v>58</v>
      </c>
      <c r="AW82" s="34"/>
      <c r="AX82" s="34">
        <v>3.54</v>
      </c>
      <c r="AY82" s="95">
        <v>7.13</v>
      </c>
      <c r="AZ82" s="152">
        <v>0.32291666666666669</v>
      </c>
      <c r="BA82" s="34"/>
      <c r="BB82" s="34"/>
      <c r="BC82" s="34"/>
      <c r="BD82" s="34">
        <v>0.4</v>
      </c>
      <c r="BE82" s="34"/>
      <c r="BF82" s="34"/>
      <c r="BG82" s="34"/>
      <c r="BH82" s="34">
        <v>310</v>
      </c>
      <c r="BI82" s="34">
        <v>290</v>
      </c>
      <c r="BJ82" s="34"/>
      <c r="BK82" s="34">
        <v>26.4</v>
      </c>
      <c r="BL82" s="95">
        <v>7.21</v>
      </c>
      <c r="BM82" s="166">
        <v>0.29791666666666666</v>
      </c>
      <c r="BN82" s="34">
        <v>700</v>
      </c>
    </row>
    <row r="83" spans="1:66" x14ac:dyDescent="0.35">
      <c r="A83" s="43">
        <v>42535</v>
      </c>
      <c r="B83" s="96">
        <v>0</v>
      </c>
      <c r="C83" s="96">
        <v>61</v>
      </c>
      <c r="D83" s="34"/>
      <c r="E83" s="95">
        <v>63</v>
      </c>
      <c r="F83" s="34"/>
      <c r="G83" s="34">
        <v>8.02</v>
      </c>
      <c r="H83" s="96">
        <v>7.57</v>
      </c>
      <c r="I83" s="95">
        <v>7.93</v>
      </c>
      <c r="J83" s="34">
        <v>7.62</v>
      </c>
      <c r="K83" s="34">
        <v>8.02</v>
      </c>
      <c r="L83" s="95">
        <v>770</v>
      </c>
      <c r="M83" s="155"/>
      <c r="N83" s="34"/>
      <c r="O83" s="94"/>
      <c r="P83" s="94"/>
      <c r="Q83" s="94"/>
      <c r="R83" s="34"/>
      <c r="S83" s="34"/>
      <c r="T83" s="34"/>
      <c r="U83" s="34"/>
      <c r="V83" s="34"/>
      <c r="W83" s="34"/>
      <c r="X83" s="34"/>
      <c r="Y83" s="95"/>
      <c r="Z83" s="152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95"/>
      <c r="AM83" s="152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95"/>
      <c r="AZ83" s="152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95"/>
      <c r="BM83" s="166"/>
      <c r="BN83" s="34">
        <v>700</v>
      </c>
    </row>
    <row r="84" spans="1:66" x14ac:dyDescent="0.35">
      <c r="A84" s="43">
        <v>42536</v>
      </c>
      <c r="B84" s="96">
        <v>0</v>
      </c>
      <c r="C84" s="96">
        <v>35</v>
      </c>
      <c r="D84" s="34"/>
      <c r="E84" s="95">
        <v>51</v>
      </c>
      <c r="F84" s="34"/>
      <c r="G84" s="34">
        <v>5.68</v>
      </c>
      <c r="H84" s="96">
        <v>7.49</v>
      </c>
      <c r="I84" s="95">
        <v>6.16</v>
      </c>
      <c r="J84" s="34">
        <v>7.51</v>
      </c>
      <c r="K84" s="34">
        <v>5.93</v>
      </c>
      <c r="L84" s="95">
        <v>740</v>
      </c>
      <c r="M84" s="155"/>
      <c r="N84" s="34"/>
      <c r="O84" s="94"/>
      <c r="P84" s="94"/>
      <c r="Q84" s="94"/>
      <c r="R84" s="34"/>
      <c r="S84" s="34"/>
      <c r="T84" s="34"/>
      <c r="U84" s="34"/>
      <c r="V84" s="34"/>
      <c r="W84" s="34"/>
      <c r="X84" s="34"/>
      <c r="Y84" s="95"/>
      <c r="Z84" s="152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95"/>
      <c r="AM84" s="152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95"/>
      <c r="AZ84" s="152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95"/>
      <c r="BM84" s="166"/>
      <c r="BN84" s="34">
        <v>700</v>
      </c>
    </row>
    <row r="85" spans="1:66" x14ac:dyDescent="0.35">
      <c r="A85" s="43">
        <v>42537</v>
      </c>
      <c r="B85" s="96">
        <v>0</v>
      </c>
      <c r="C85" s="96">
        <v>46</v>
      </c>
      <c r="D85" s="34"/>
      <c r="E85" s="95">
        <v>0</v>
      </c>
      <c r="F85" s="34"/>
      <c r="G85" s="34">
        <v>6.11</v>
      </c>
      <c r="H85" s="96">
        <v>7.53</v>
      </c>
      <c r="I85" s="95">
        <v>6.23</v>
      </c>
      <c r="J85" s="34">
        <v>7.61</v>
      </c>
      <c r="K85" s="34">
        <v>7.12</v>
      </c>
      <c r="L85" s="95">
        <v>750</v>
      </c>
      <c r="M85" s="155"/>
      <c r="N85" s="34"/>
      <c r="O85" s="94"/>
      <c r="P85" s="94"/>
      <c r="Q85" s="94"/>
      <c r="R85" s="34"/>
      <c r="S85" s="34"/>
      <c r="T85" s="34"/>
      <c r="U85" s="34"/>
      <c r="V85" s="34"/>
      <c r="W85" s="34"/>
      <c r="X85" s="34"/>
      <c r="Y85" s="95"/>
      <c r="Z85" s="152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95"/>
      <c r="AM85" s="152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95"/>
      <c r="AZ85" s="152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95"/>
      <c r="BM85" s="166"/>
      <c r="BN85" s="34">
        <v>700</v>
      </c>
    </row>
    <row r="86" spans="1:66" x14ac:dyDescent="0.35">
      <c r="A86" s="43">
        <v>42538</v>
      </c>
      <c r="B86" s="96">
        <v>0</v>
      </c>
      <c r="C86" s="96">
        <v>37</v>
      </c>
      <c r="D86" s="34"/>
      <c r="E86" s="95">
        <v>81</v>
      </c>
      <c r="F86" s="34"/>
      <c r="G86" s="34">
        <v>6.65</v>
      </c>
      <c r="H86" s="96">
        <v>7.56</v>
      </c>
      <c r="I86" s="95">
        <v>7.15</v>
      </c>
      <c r="J86" s="34">
        <v>7.61</v>
      </c>
      <c r="K86" s="34">
        <v>6.47</v>
      </c>
      <c r="L86" s="95">
        <v>770</v>
      </c>
      <c r="M86" s="155"/>
      <c r="N86" s="34"/>
      <c r="O86" s="94"/>
      <c r="P86" s="94"/>
      <c r="Q86" s="94"/>
      <c r="R86" s="34"/>
      <c r="S86" s="34"/>
      <c r="T86" s="34"/>
      <c r="U86" s="34"/>
      <c r="V86" s="34"/>
      <c r="W86" s="34"/>
      <c r="X86" s="34"/>
      <c r="Y86" s="95"/>
      <c r="Z86" s="152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95"/>
      <c r="AM86" s="152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95"/>
      <c r="AZ86" s="152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95"/>
      <c r="BM86" s="166"/>
      <c r="BN86" s="34">
        <v>700</v>
      </c>
    </row>
    <row r="87" spans="1:66" x14ac:dyDescent="0.35">
      <c r="A87" s="43">
        <v>42539</v>
      </c>
      <c r="B87" s="96">
        <v>0</v>
      </c>
      <c r="C87" s="96"/>
      <c r="D87" s="34"/>
      <c r="E87" s="95">
        <v>42</v>
      </c>
      <c r="F87" s="34"/>
      <c r="G87" s="34"/>
      <c r="H87" s="96"/>
      <c r="I87" s="95"/>
      <c r="J87" s="34"/>
      <c r="K87" s="34"/>
      <c r="L87" s="95"/>
      <c r="M87" s="155"/>
      <c r="N87" s="34"/>
      <c r="O87" s="94"/>
      <c r="P87" s="94"/>
      <c r="Q87" s="94"/>
      <c r="R87" s="34"/>
      <c r="S87" s="34"/>
      <c r="T87" s="34"/>
      <c r="U87" s="34"/>
      <c r="V87" s="34"/>
      <c r="W87" s="34"/>
      <c r="X87" s="34"/>
      <c r="Y87" s="95"/>
      <c r="Z87" s="152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95"/>
      <c r="AM87" s="152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95"/>
      <c r="AZ87" s="152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95"/>
      <c r="BM87" s="166"/>
      <c r="BN87" s="34">
        <v>700</v>
      </c>
    </row>
    <row r="88" spans="1:66" x14ac:dyDescent="0.35">
      <c r="A88" s="43">
        <v>42540</v>
      </c>
      <c r="B88" s="96">
        <v>0</v>
      </c>
      <c r="C88" s="96"/>
      <c r="D88" s="34"/>
      <c r="E88" s="95">
        <v>45</v>
      </c>
      <c r="F88" s="34"/>
      <c r="G88" s="34"/>
      <c r="H88" s="96"/>
      <c r="I88" s="95"/>
      <c r="J88" s="34"/>
      <c r="K88" s="34"/>
      <c r="L88" s="95"/>
      <c r="M88" s="155"/>
      <c r="N88" s="34"/>
      <c r="O88" s="94"/>
      <c r="P88" s="94"/>
      <c r="Q88" s="94"/>
      <c r="R88" s="34"/>
      <c r="S88" s="34"/>
      <c r="T88" s="34"/>
      <c r="U88" s="34"/>
      <c r="V88" s="34"/>
      <c r="W88" s="34"/>
      <c r="X88" s="34"/>
      <c r="Y88" s="95"/>
      <c r="Z88" s="152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95"/>
      <c r="AM88" s="152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95"/>
      <c r="AZ88" s="152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95"/>
      <c r="BM88" s="166"/>
      <c r="BN88" s="34">
        <v>700</v>
      </c>
    </row>
    <row r="89" spans="1:66" x14ac:dyDescent="0.35">
      <c r="A89" s="43">
        <v>42541</v>
      </c>
      <c r="B89" s="96">
        <v>0</v>
      </c>
      <c r="C89" s="96">
        <v>143</v>
      </c>
      <c r="D89" s="34"/>
      <c r="E89" s="95">
        <v>154</v>
      </c>
      <c r="F89" s="34"/>
      <c r="G89" s="34">
        <v>7</v>
      </c>
      <c r="H89" s="96">
        <v>7.6</v>
      </c>
      <c r="I89" s="95">
        <v>8.09</v>
      </c>
      <c r="J89" s="34">
        <v>7.78</v>
      </c>
      <c r="K89" s="34">
        <v>6.91</v>
      </c>
      <c r="L89" s="95">
        <v>720</v>
      </c>
      <c r="M89" s="155"/>
      <c r="N89" s="34"/>
      <c r="O89" s="94"/>
      <c r="P89" s="94"/>
      <c r="Q89" s="94"/>
      <c r="R89" s="34"/>
      <c r="S89" s="34"/>
      <c r="T89" s="34"/>
      <c r="U89" s="34"/>
      <c r="V89" s="34"/>
      <c r="W89" s="34"/>
      <c r="X89" s="34"/>
      <c r="Y89" s="95"/>
      <c r="Z89" s="152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95"/>
      <c r="AM89" s="152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95"/>
      <c r="AZ89" s="152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95"/>
      <c r="BM89" s="166"/>
      <c r="BN89" s="34">
        <v>700</v>
      </c>
    </row>
    <row r="90" spans="1:66" x14ac:dyDescent="0.35">
      <c r="A90" s="43">
        <v>42542</v>
      </c>
      <c r="B90" s="96">
        <v>1</v>
      </c>
      <c r="C90" s="96">
        <v>38</v>
      </c>
      <c r="D90" s="34"/>
      <c r="E90" s="95">
        <v>105</v>
      </c>
      <c r="F90" s="34"/>
      <c r="G90" s="34">
        <v>6.61</v>
      </c>
      <c r="H90" s="96">
        <v>7.58</v>
      </c>
      <c r="I90" s="95">
        <v>7.12</v>
      </c>
      <c r="J90" s="34">
        <v>7.65</v>
      </c>
      <c r="K90" s="34">
        <v>5.92</v>
      </c>
      <c r="L90" s="95">
        <v>730</v>
      </c>
      <c r="M90" s="155"/>
      <c r="N90" s="34"/>
      <c r="O90" s="94"/>
      <c r="P90" s="94"/>
      <c r="Q90" s="94"/>
      <c r="R90" s="34"/>
      <c r="S90" s="34"/>
      <c r="T90" s="34"/>
      <c r="U90" s="34"/>
      <c r="V90" s="34"/>
      <c r="W90" s="34"/>
      <c r="X90" s="34"/>
      <c r="Y90" s="95"/>
      <c r="Z90" s="152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95"/>
      <c r="AM90" s="152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95"/>
      <c r="AZ90" s="152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95"/>
      <c r="BM90" s="166"/>
      <c r="BN90" s="34">
        <v>700</v>
      </c>
    </row>
    <row r="91" spans="1:66" x14ac:dyDescent="0.35">
      <c r="A91" s="43">
        <v>42543</v>
      </c>
      <c r="B91" s="96">
        <v>2</v>
      </c>
      <c r="C91" s="96">
        <v>50</v>
      </c>
      <c r="D91" s="34"/>
      <c r="E91" s="95">
        <v>0</v>
      </c>
      <c r="F91" s="34"/>
      <c r="G91" s="34">
        <v>7.28</v>
      </c>
      <c r="H91" s="96">
        <v>7.47</v>
      </c>
      <c r="I91" s="95">
        <v>5.3</v>
      </c>
      <c r="J91" s="34">
        <v>7.68</v>
      </c>
      <c r="K91" s="34">
        <v>6.24</v>
      </c>
      <c r="L91" s="95">
        <v>720</v>
      </c>
      <c r="M91" s="155"/>
      <c r="N91" s="34"/>
      <c r="O91" s="94"/>
      <c r="P91" s="94"/>
      <c r="Q91" s="94"/>
      <c r="R91" s="34"/>
      <c r="S91" s="34"/>
      <c r="T91" s="34"/>
      <c r="U91" s="34"/>
      <c r="V91" s="34"/>
      <c r="W91" s="34"/>
      <c r="X91" s="34"/>
      <c r="Y91" s="95"/>
      <c r="Z91" s="152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95"/>
      <c r="AM91" s="152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95"/>
      <c r="AZ91" s="152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95"/>
      <c r="BM91" s="166"/>
      <c r="BN91" s="34">
        <v>700</v>
      </c>
    </row>
    <row r="92" spans="1:66" x14ac:dyDescent="0.35">
      <c r="A92" s="43">
        <v>42544</v>
      </c>
      <c r="B92" s="96">
        <v>25</v>
      </c>
      <c r="C92" s="96">
        <v>69</v>
      </c>
      <c r="D92" s="34"/>
      <c r="E92" s="95">
        <v>196</v>
      </c>
      <c r="F92" s="34"/>
      <c r="G92" s="34">
        <v>4.9800000000000004</v>
      </c>
      <c r="H92" s="96">
        <v>7.51</v>
      </c>
      <c r="I92" s="95">
        <v>5.81</v>
      </c>
      <c r="J92" s="34">
        <v>7.61</v>
      </c>
      <c r="K92" s="34">
        <v>7.01</v>
      </c>
      <c r="L92" s="95">
        <v>750</v>
      </c>
      <c r="M92" s="155"/>
      <c r="N92" s="34"/>
      <c r="O92" s="94"/>
      <c r="P92" s="94"/>
      <c r="Q92" s="94"/>
      <c r="R92" s="34"/>
      <c r="S92" s="34"/>
      <c r="T92" s="34"/>
      <c r="U92" s="34"/>
      <c r="V92" s="34"/>
      <c r="W92" s="34"/>
      <c r="X92" s="34"/>
      <c r="Y92" s="95"/>
      <c r="Z92" s="152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95"/>
      <c r="AM92" s="152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95"/>
      <c r="AZ92" s="152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95"/>
      <c r="BM92" s="166"/>
      <c r="BN92" s="34">
        <v>700</v>
      </c>
    </row>
    <row r="93" spans="1:66" x14ac:dyDescent="0.35">
      <c r="A93" s="43">
        <v>42545</v>
      </c>
      <c r="B93" s="96">
        <v>10</v>
      </c>
      <c r="C93" s="96">
        <v>68</v>
      </c>
      <c r="D93" s="34"/>
      <c r="E93" s="95">
        <v>104</v>
      </c>
      <c r="F93" s="34"/>
      <c r="G93" s="34">
        <v>4.96</v>
      </c>
      <c r="H93" s="96">
        <v>7.53</v>
      </c>
      <c r="I93" s="95">
        <v>6.6</v>
      </c>
      <c r="J93" s="34">
        <v>7.79</v>
      </c>
      <c r="K93" s="34">
        <v>6.23</v>
      </c>
      <c r="L93" s="95">
        <v>750</v>
      </c>
      <c r="M93" s="155"/>
      <c r="N93" s="34"/>
      <c r="O93" s="94"/>
      <c r="P93" s="94"/>
      <c r="Q93" s="94"/>
      <c r="R93" s="34"/>
      <c r="S93" s="34"/>
      <c r="T93" s="34"/>
      <c r="U93" s="34"/>
      <c r="V93" s="34"/>
      <c r="W93" s="34"/>
      <c r="X93" s="34"/>
      <c r="Y93" s="95"/>
      <c r="Z93" s="152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95"/>
      <c r="AM93" s="152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95"/>
      <c r="AZ93" s="152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95"/>
      <c r="BM93" s="166"/>
      <c r="BN93" s="34">
        <v>700</v>
      </c>
    </row>
    <row r="94" spans="1:66" x14ac:dyDescent="0.35">
      <c r="A94" s="43">
        <v>42546</v>
      </c>
      <c r="B94" s="96">
        <v>0</v>
      </c>
      <c r="C94" s="96"/>
      <c r="D94" s="34"/>
      <c r="E94" s="95">
        <v>191</v>
      </c>
      <c r="F94" s="34"/>
      <c r="G94" s="34"/>
      <c r="H94" s="96"/>
      <c r="I94" s="95"/>
      <c r="J94" s="34"/>
      <c r="K94" s="34"/>
      <c r="L94" s="95"/>
      <c r="M94" s="155"/>
      <c r="N94" s="34"/>
      <c r="O94" s="94"/>
      <c r="P94" s="94"/>
      <c r="Q94" s="94"/>
      <c r="R94" s="34"/>
      <c r="S94" s="34"/>
      <c r="T94" s="34"/>
      <c r="U94" s="34"/>
      <c r="V94" s="34"/>
      <c r="W94" s="34"/>
      <c r="X94" s="34"/>
      <c r="Y94" s="95"/>
      <c r="Z94" s="152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95"/>
      <c r="AM94" s="152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95"/>
      <c r="AZ94" s="152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95"/>
      <c r="BM94" s="166"/>
      <c r="BN94" s="34">
        <v>700</v>
      </c>
    </row>
    <row r="95" spans="1:66" x14ac:dyDescent="0.35">
      <c r="A95" s="43">
        <v>42547</v>
      </c>
      <c r="B95" s="96">
        <v>0</v>
      </c>
      <c r="C95" s="96"/>
      <c r="D95" s="34"/>
      <c r="E95" s="95">
        <v>284</v>
      </c>
      <c r="F95" s="34"/>
      <c r="G95" s="34"/>
      <c r="H95" s="96"/>
      <c r="I95" s="95"/>
      <c r="J95" s="34"/>
      <c r="K95" s="34"/>
      <c r="L95" s="95"/>
      <c r="M95" s="155"/>
      <c r="N95" s="34"/>
      <c r="O95" s="94"/>
      <c r="P95" s="94"/>
      <c r="Q95" s="94"/>
      <c r="R95" s="34"/>
      <c r="S95" s="34"/>
      <c r="T95" s="34"/>
      <c r="U95" s="34"/>
      <c r="V95" s="34"/>
      <c r="W95" s="34"/>
      <c r="X95" s="34"/>
      <c r="Y95" s="95"/>
      <c r="Z95" s="152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95"/>
      <c r="AM95" s="152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95"/>
      <c r="AZ95" s="152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95"/>
      <c r="BM95" s="166"/>
      <c r="BN95" s="34">
        <v>700</v>
      </c>
    </row>
    <row r="96" spans="1:66" x14ac:dyDescent="0.35">
      <c r="A96" s="43">
        <v>42548</v>
      </c>
      <c r="B96" s="96">
        <v>49</v>
      </c>
      <c r="C96" s="96">
        <v>309</v>
      </c>
      <c r="D96" s="34"/>
      <c r="E96" s="95">
        <v>54</v>
      </c>
      <c r="F96" s="34"/>
      <c r="G96" s="34">
        <v>7.22</v>
      </c>
      <c r="H96" s="96">
        <v>7.46</v>
      </c>
      <c r="I96" s="95">
        <v>4.87</v>
      </c>
      <c r="J96" s="34">
        <v>7.56</v>
      </c>
      <c r="K96" s="34">
        <v>5.49</v>
      </c>
      <c r="L96" s="95">
        <v>740</v>
      </c>
      <c r="M96" s="155"/>
      <c r="N96" s="34"/>
      <c r="O96" s="94"/>
      <c r="P96" s="94"/>
      <c r="Q96" s="94"/>
      <c r="R96" s="34"/>
      <c r="S96" s="34"/>
      <c r="T96" s="34"/>
      <c r="U96" s="34"/>
      <c r="V96" s="34"/>
      <c r="W96" s="34"/>
      <c r="X96" s="34"/>
      <c r="Y96" s="95"/>
      <c r="Z96" s="152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95"/>
      <c r="AM96" s="152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95"/>
      <c r="AZ96" s="152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95"/>
      <c r="BM96" s="166"/>
      <c r="BN96" s="34">
        <v>700</v>
      </c>
    </row>
    <row r="97" spans="1:66" x14ac:dyDescent="0.35">
      <c r="A97" s="43">
        <v>42549</v>
      </c>
      <c r="B97" s="96">
        <v>5</v>
      </c>
      <c r="C97" s="96">
        <v>70</v>
      </c>
      <c r="D97" s="34"/>
      <c r="E97" s="95">
        <v>129</v>
      </c>
      <c r="F97" s="34"/>
      <c r="G97" s="34">
        <v>5.45</v>
      </c>
      <c r="H97" s="96">
        <v>7.54</v>
      </c>
      <c r="I97" s="95">
        <v>5.12</v>
      </c>
      <c r="J97" s="34">
        <v>7.53</v>
      </c>
      <c r="K97" s="34">
        <v>7.36</v>
      </c>
      <c r="L97" s="95">
        <v>760</v>
      </c>
      <c r="M97" s="155"/>
      <c r="N97" s="34"/>
      <c r="O97" s="94"/>
      <c r="P97" s="94"/>
      <c r="Q97" s="94"/>
      <c r="R97" s="34"/>
      <c r="S97" s="34"/>
      <c r="T97" s="34"/>
      <c r="U97" s="34"/>
      <c r="V97" s="34"/>
      <c r="W97" s="34"/>
      <c r="X97" s="34"/>
      <c r="Y97" s="95"/>
      <c r="Z97" s="152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95"/>
      <c r="AM97" s="152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95"/>
      <c r="AZ97" s="152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95"/>
      <c r="BM97" s="166"/>
      <c r="BN97" s="34">
        <v>700</v>
      </c>
    </row>
    <row r="98" spans="1:66" x14ac:dyDescent="0.35">
      <c r="A98" s="43">
        <v>42550</v>
      </c>
      <c r="B98" s="96">
        <v>10</v>
      </c>
      <c r="C98" s="96">
        <v>48</v>
      </c>
      <c r="D98" s="34"/>
      <c r="E98" s="95">
        <v>229</v>
      </c>
      <c r="F98" s="34"/>
      <c r="G98" s="34">
        <v>4.5599999999999996</v>
      </c>
      <c r="H98" s="96">
        <v>7.39</v>
      </c>
      <c r="I98" s="95">
        <v>4.12</v>
      </c>
      <c r="J98" s="34">
        <v>7.53</v>
      </c>
      <c r="K98" s="34">
        <v>6.9</v>
      </c>
      <c r="L98" s="95">
        <v>710</v>
      </c>
      <c r="M98" s="155"/>
      <c r="N98" s="34"/>
      <c r="O98" s="94"/>
      <c r="P98" s="94"/>
      <c r="Q98" s="94"/>
      <c r="R98" s="34"/>
      <c r="S98" s="34"/>
      <c r="T98" s="34"/>
      <c r="U98" s="34"/>
      <c r="V98" s="34"/>
      <c r="W98" s="34"/>
      <c r="X98" s="34"/>
      <c r="Y98" s="95"/>
      <c r="Z98" s="152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95"/>
      <c r="AM98" s="152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95"/>
      <c r="AZ98" s="152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95"/>
      <c r="BM98" s="166"/>
      <c r="BN98" s="34">
        <v>700</v>
      </c>
    </row>
    <row r="99" spans="1:66" ht="13.15" thickBot="1" x14ac:dyDescent="0.4">
      <c r="A99" s="141">
        <v>42551</v>
      </c>
      <c r="B99" s="134">
        <v>16</v>
      </c>
      <c r="C99" s="134">
        <v>129</v>
      </c>
      <c r="D99" s="100"/>
      <c r="E99" s="101">
        <v>75</v>
      </c>
      <c r="F99" s="100"/>
      <c r="G99" s="100">
        <v>6.21</v>
      </c>
      <c r="H99" s="134">
        <v>7.46</v>
      </c>
      <c r="I99" s="101">
        <v>6.17</v>
      </c>
      <c r="J99" s="100">
        <v>7.51</v>
      </c>
      <c r="K99" s="100">
        <v>6.88</v>
      </c>
      <c r="L99" s="101">
        <v>700</v>
      </c>
      <c r="M99" s="156"/>
      <c r="N99" s="100"/>
      <c r="O99" s="99"/>
      <c r="P99" s="99"/>
      <c r="Q99" s="99"/>
      <c r="R99" s="100"/>
      <c r="S99" s="100"/>
      <c r="T99" s="100"/>
      <c r="U99" s="100"/>
      <c r="V99" s="100"/>
      <c r="W99" s="100"/>
      <c r="X99" s="100"/>
      <c r="Y99" s="101"/>
      <c r="Z99" s="158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1"/>
      <c r="AM99" s="158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1"/>
      <c r="AZ99" s="158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1"/>
      <c r="BM99" s="166"/>
      <c r="BN99" s="34">
        <v>700</v>
      </c>
    </row>
    <row r="100" spans="1:66" x14ac:dyDescent="0.35">
      <c r="A100" s="43">
        <v>42552</v>
      </c>
      <c r="B100" s="90">
        <v>8</v>
      </c>
      <c r="C100" s="139">
        <v>119</v>
      </c>
      <c r="D100" s="90"/>
      <c r="E100" s="91">
        <v>153</v>
      </c>
      <c r="F100" s="90"/>
      <c r="G100" s="90">
        <v>7.62</v>
      </c>
      <c r="H100" s="139">
        <v>7.39</v>
      </c>
      <c r="I100" s="91">
        <v>7.05</v>
      </c>
      <c r="J100" s="90">
        <v>7.53</v>
      </c>
      <c r="K100" s="90">
        <v>6.71</v>
      </c>
      <c r="L100" s="91">
        <v>770</v>
      </c>
      <c r="M100" s="157"/>
      <c r="N100" s="90"/>
      <c r="O100" s="89"/>
      <c r="P100" s="89"/>
      <c r="Q100" s="89"/>
      <c r="R100" s="90"/>
      <c r="S100" s="90"/>
      <c r="T100" s="90"/>
      <c r="U100" s="90"/>
      <c r="V100" s="90"/>
      <c r="W100" s="90"/>
      <c r="X100" s="90"/>
      <c r="Y100" s="91"/>
      <c r="Z100" s="157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1"/>
      <c r="AM100" s="157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1"/>
      <c r="AZ100" s="157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1"/>
      <c r="BM100" s="165"/>
      <c r="BN100" s="34">
        <v>700</v>
      </c>
    </row>
    <row r="101" spans="1:66" x14ac:dyDescent="0.35">
      <c r="A101" s="43">
        <v>42553</v>
      </c>
      <c r="B101" s="34">
        <v>0</v>
      </c>
      <c r="C101" s="96"/>
      <c r="D101" s="34"/>
      <c r="E101" s="95">
        <v>126</v>
      </c>
      <c r="F101" s="34"/>
      <c r="G101" s="34"/>
      <c r="H101" s="96"/>
      <c r="I101" s="95"/>
      <c r="J101" s="34"/>
      <c r="K101" s="34"/>
      <c r="L101" s="95"/>
      <c r="M101" s="152"/>
      <c r="N101" s="34"/>
      <c r="O101" s="94"/>
      <c r="P101" s="94"/>
      <c r="Q101" s="94"/>
      <c r="R101" s="34"/>
      <c r="S101" s="34"/>
      <c r="T101" s="34"/>
      <c r="U101" s="34"/>
      <c r="V101" s="34"/>
      <c r="W101" s="34"/>
      <c r="X101" s="34"/>
      <c r="Y101" s="95"/>
      <c r="Z101" s="152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95"/>
      <c r="AM101" s="152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95"/>
      <c r="AZ101" s="152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95"/>
      <c r="BM101" s="166"/>
      <c r="BN101" s="34">
        <v>700</v>
      </c>
    </row>
    <row r="102" spans="1:66" x14ac:dyDescent="0.35">
      <c r="A102" s="43">
        <v>42554</v>
      </c>
      <c r="B102" s="34">
        <v>0</v>
      </c>
      <c r="C102" s="96"/>
      <c r="D102" s="34"/>
      <c r="E102" s="95">
        <v>66</v>
      </c>
      <c r="F102" s="34"/>
      <c r="G102" s="34"/>
      <c r="H102" s="96"/>
      <c r="I102" s="95"/>
      <c r="J102" s="34"/>
      <c r="K102" s="34"/>
      <c r="L102" s="95"/>
      <c r="M102" s="152"/>
      <c r="N102" s="34"/>
      <c r="O102" s="94"/>
      <c r="P102" s="94"/>
      <c r="Q102" s="94"/>
      <c r="R102" s="34"/>
      <c r="S102" s="34"/>
      <c r="T102" s="34"/>
      <c r="U102" s="34"/>
      <c r="V102" s="34"/>
      <c r="W102" s="34"/>
      <c r="X102" s="34"/>
      <c r="Y102" s="95"/>
      <c r="Z102" s="152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95"/>
      <c r="AM102" s="152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95"/>
      <c r="AZ102" s="152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95"/>
      <c r="BM102" s="166"/>
      <c r="BN102" s="34">
        <v>700</v>
      </c>
    </row>
    <row r="103" spans="1:66" x14ac:dyDescent="0.35">
      <c r="A103" s="43">
        <v>42555</v>
      </c>
      <c r="B103" s="34">
        <v>0</v>
      </c>
      <c r="C103" s="96">
        <v>253</v>
      </c>
      <c r="D103" s="34"/>
      <c r="E103" s="95">
        <v>36</v>
      </c>
      <c r="F103" s="34"/>
      <c r="G103" s="34">
        <v>2.98</v>
      </c>
      <c r="H103" s="96">
        <v>7.37</v>
      </c>
      <c r="I103" s="95">
        <v>7.18</v>
      </c>
      <c r="J103" s="34">
        <v>7.46</v>
      </c>
      <c r="K103" s="34">
        <v>7.87</v>
      </c>
      <c r="L103" s="95">
        <v>700</v>
      </c>
      <c r="M103" s="152"/>
      <c r="N103" s="34"/>
      <c r="O103" s="94"/>
      <c r="P103" s="94"/>
      <c r="Q103" s="94"/>
      <c r="R103" s="34"/>
      <c r="S103" s="34"/>
      <c r="T103" s="34"/>
      <c r="U103" s="34"/>
      <c r="V103" s="34"/>
      <c r="W103" s="34"/>
      <c r="X103" s="34"/>
      <c r="Y103" s="95"/>
      <c r="Z103" s="152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95"/>
      <c r="AM103" s="152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95"/>
      <c r="AZ103" s="152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95"/>
      <c r="BM103" s="166"/>
      <c r="BN103" s="34">
        <v>700</v>
      </c>
    </row>
    <row r="104" spans="1:66" x14ac:dyDescent="0.35">
      <c r="A104" s="43">
        <v>42556</v>
      </c>
      <c r="B104" s="34">
        <v>0</v>
      </c>
      <c r="C104" s="96">
        <v>68</v>
      </c>
      <c r="D104" s="34"/>
      <c r="E104" s="95">
        <v>132</v>
      </c>
      <c r="F104" s="34"/>
      <c r="G104" s="34">
        <v>7.1</v>
      </c>
      <c r="H104" s="96">
        <v>7.4</v>
      </c>
      <c r="I104" s="95">
        <v>7.16</v>
      </c>
      <c r="J104" s="34">
        <v>7.52</v>
      </c>
      <c r="K104" s="34">
        <v>6.67</v>
      </c>
      <c r="L104" s="95">
        <v>720</v>
      </c>
      <c r="M104" s="152"/>
      <c r="N104" s="34"/>
      <c r="O104" s="94"/>
      <c r="P104" s="94"/>
      <c r="Q104" s="94"/>
      <c r="R104" s="34"/>
      <c r="S104" s="34"/>
      <c r="T104" s="34"/>
      <c r="U104" s="34"/>
      <c r="V104" s="34"/>
      <c r="W104" s="34"/>
      <c r="X104" s="34"/>
      <c r="Y104" s="95"/>
      <c r="Z104" s="152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95"/>
      <c r="AM104" s="152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95"/>
      <c r="AZ104" s="152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95"/>
      <c r="BM104" s="166"/>
      <c r="BN104" s="34">
        <v>700</v>
      </c>
    </row>
    <row r="105" spans="1:66" x14ac:dyDescent="0.35">
      <c r="A105" s="43">
        <v>42557</v>
      </c>
      <c r="B105" s="34">
        <v>0</v>
      </c>
      <c r="C105" s="96">
        <v>50</v>
      </c>
      <c r="D105" s="34"/>
      <c r="E105" s="95">
        <v>0</v>
      </c>
      <c r="F105" s="34"/>
      <c r="G105" s="34">
        <v>6.05</v>
      </c>
      <c r="H105" s="96">
        <v>7.41</v>
      </c>
      <c r="I105" s="95">
        <v>6.68</v>
      </c>
      <c r="J105" s="34">
        <v>7.46</v>
      </c>
      <c r="K105" s="34">
        <v>6.88</v>
      </c>
      <c r="L105" s="95">
        <v>720</v>
      </c>
      <c r="M105" s="152"/>
      <c r="N105" s="34"/>
      <c r="O105" s="94"/>
      <c r="P105" s="94"/>
      <c r="Q105" s="94"/>
      <c r="R105" s="34"/>
      <c r="S105" s="34"/>
      <c r="T105" s="34"/>
      <c r="U105" s="34"/>
      <c r="V105" s="34"/>
      <c r="W105" s="34"/>
      <c r="X105" s="34"/>
      <c r="Y105" s="95"/>
      <c r="Z105" s="152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95"/>
      <c r="AM105" s="152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95"/>
      <c r="AZ105" s="152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95"/>
      <c r="BM105" s="166"/>
      <c r="BN105" s="34">
        <v>700</v>
      </c>
    </row>
    <row r="106" spans="1:66" x14ac:dyDescent="0.35">
      <c r="A106" s="43">
        <v>42558</v>
      </c>
      <c r="B106" s="34">
        <v>0</v>
      </c>
      <c r="C106" s="96">
        <v>51</v>
      </c>
      <c r="D106" s="34"/>
      <c r="E106" s="95">
        <v>141</v>
      </c>
      <c r="F106" s="34"/>
      <c r="G106" s="34">
        <v>6.1</v>
      </c>
      <c r="H106" s="96">
        <v>7.49</v>
      </c>
      <c r="I106" s="95">
        <v>6.66</v>
      </c>
      <c r="J106" s="34">
        <v>7.47</v>
      </c>
      <c r="K106" s="34">
        <v>5.56</v>
      </c>
      <c r="L106" s="95">
        <v>770</v>
      </c>
      <c r="M106" s="152"/>
      <c r="N106" s="34"/>
      <c r="O106" s="94"/>
      <c r="P106" s="94"/>
      <c r="Q106" s="94"/>
      <c r="R106" s="34"/>
      <c r="S106" s="34"/>
      <c r="T106" s="34"/>
      <c r="U106" s="34"/>
      <c r="V106" s="34"/>
      <c r="W106" s="34"/>
      <c r="X106" s="34"/>
      <c r="Y106" s="95"/>
      <c r="Z106" s="152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95"/>
      <c r="AM106" s="152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95"/>
      <c r="AZ106" s="152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95"/>
      <c r="BM106" s="166"/>
      <c r="BN106" s="34">
        <v>700</v>
      </c>
    </row>
    <row r="107" spans="1:66" x14ac:dyDescent="0.35">
      <c r="A107" s="43">
        <v>42559</v>
      </c>
      <c r="B107" s="34">
        <v>29</v>
      </c>
      <c r="C107" s="96">
        <v>89</v>
      </c>
      <c r="D107" s="34"/>
      <c r="E107" s="95">
        <v>201</v>
      </c>
      <c r="F107" s="34"/>
      <c r="G107" s="34">
        <v>7.99</v>
      </c>
      <c r="H107" s="96">
        <v>7.48</v>
      </c>
      <c r="I107" s="95">
        <v>8.01</v>
      </c>
      <c r="J107" s="34">
        <v>7.51</v>
      </c>
      <c r="K107" s="34">
        <v>8.99</v>
      </c>
      <c r="L107" s="95">
        <v>750</v>
      </c>
      <c r="M107" s="152"/>
      <c r="N107" s="34"/>
      <c r="O107" s="94"/>
      <c r="P107" s="94"/>
      <c r="Q107" s="94"/>
      <c r="R107" s="34"/>
      <c r="S107" s="34"/>
      <c r="T107" s="34"/>
      <c r="U107" s="34"/>
      <c r="V107" s="34"/>
      <c r="W107" s="34"/>
      <c r="X107" s="34"/>
      <c r="Y107" s="95"/>
      <c r="Z107" s="152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95"/>
      <c r="AM107" s="152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95"/>
      <c r="AZ107" s="152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95"/>
      <c r="BM107" s="166"/>
      <c r="BN107" s="34">
        <v>700</v>
      </c>
    </row>
    <row r="108" spans="1:66" x14ac:dyDescent="0.35">
      <c r="A108" s="43">
        <v>42560</v>
      </c>
      <c r="B108" s="34">
        <v>0</v>
      </c>
      <c r="C108" s="96"/>
      <c r="D108" s="34"/>
      <c r="E108" s="95">
        <v>301</v>
      </c>
      <c r="F108" s="34"/>
      <c r="G108" s="34"/>
      <c r="H108" s="96"/>
      <c r="I108" s="95"/>
      <c r="J108" s="34"/>
      <c r="K108" s="34"/>
      <c r="L108" s="95"/>
      <c r="M108" s="152"/>
      <c r="N108" s="34"/>
      <c r="O108" s="94"/>
      <c r="P108" s="94"/>
      <c r="Q108" s="94"/>
      <c r="R108" s="34"/>
      <c r="S108" s="34"/>
      <c r="T108" s="34"/>
      <c r="U108" s="34"/>
      <c r="V108" s="34"/>
      <c r="W108" s="34"/>
      <c r="X108" s="34"/>
      <c r="Y108" s="95"/>
      <c r="Z108" s="152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95"/>
      <c r="AM108" s="152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95"/>
      <c r="AZ108" s="152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95"/>
      <c r="BM108" s="166"/>
      <c r="BN108" s="34">
        <v>700</v>
      </c>
    </row>
    <row r="109" spans="1:66" x14ac:dyDescent="0.35">
      <c r="A109" s="43">
        <v>42561</v>
      </c>
      <c r="B109" s="34">
        <v>0</v>
      </c>
      <c r="C109" s="96"/>
      <c r="D109" s="34"/>
      <c r="E109" s="95">
        <v>0</v>
      </c>
      <c r="F109" s="34"/>
      <c r="G109" s="34"/>
      <c r="H109" s="96"/>
      <c r="I109" s="95"/>
      <c r="J109" s="34"/>
      <c r="K109" s="34"/>
      <c r="L109" s="95"/>
      <c r="M109" s="152"/>
      <c r="N109" s="34"/>
      <c r="O109" s="94"/>
      <c r="P109" s="94"/>
      <c r="Q109" s="94"/>
      <c r="R109" s="34"/>
      <c r="S109" s="34"/>
      <c r="T109" s="34"/>
      <c r="U109" s="34"/>
      <c r="V109" s="34"/>
      <c r="W109" s="34"/>
      <c r="X109" s="34"/>
      <c r="Y109" s="95"/>
      <c r="Z109" s="152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95"/>
      <c r="AM109" s="152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95"/>
      <c r="AZ109" s="152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95"/>
      <c r="BM109" s="166"/>
      <c r="BN109" s="34">
        <v>700</v>
      </c>
    </row>
    <row r="110" spans="1:66" x14ac:dyDescent="0.35">
      <c r="A110" s="43">
        <v>42562</v>
      </c>
      <c r="B110" s="34">
        <v>28</v>
      </c>
      <c r="C110" s="96">
        <v>305</v>
      </c>
      <c r="D110" s="34"/>
      <c r="E110" s="95">
        <v>0</v>
      </c>
      <c r="F110" s="34"/>
      <c r="G110" s="34">
        <v>4.5999999999999996</v>
      </c>
      <c r="H110" s="96">
        <v>7.54</v>
      </c>
      <c r="I110" s="95">
        <v>7.57</v>
      </c>
      <c r="J110" s="34">
        <v>7.53</v>
      </c>
      <c r="K110" s="34">
        <v>6.62</v>
      </c>
      <c r="L110" s="95">
        <v>770</v>
      </c>
      <c r="M110" s="152"/>
      <c r="N110" s="34"/>
      <c r="O110" s="94"/>
      <c r="P110" s="94"/>
      <c r="Q110" s="94"/>
      <c r="R110" s="34"/>
      <c r="S110" s="34"/>
      <c r="T110" s="34"/>
      <c r="U110" s="34"/>
      <c r="V110" s="34"/>
      <c r="W110" s="34"/>
      <c r="X110" s="34"/>
      <c r="Y110" s="95"/>
      <c r="Z110" s="152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95"/>
      <c r="AM110" s="152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95"/>
      <c r="AZ110" s="152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95"/>
      <c r="BM110" s="166"/>
      <c r="BN110" s="34">
        <v>700</v>
      </c>
    </row>
    <row r="111" spans="1:66" x14ac:dyDescent="0.35">
      <c r="A111" s="43">
        <v>42563</v>
      </c>
      <c r="B111" s="34">
        <v>1</v>
      </c>
      <c r="C111" s="96">
        <v>65</v>
      </c>
      <c r="D111" s="34"/>
      <c r="E111" s="95">
        <v>202</v>
      </c>
      <c r="F111" s="34"/>
      <c r="G111" s="34">
        <v>4.26</v>
      </c>
      <c r="H111" s="96">
        <v>7.55</v>
      </c>
      <c r="I111" s="95">
        <v>3.88</v>
      </c>
      <c r="J111" s="34">
        <v>7.51</v>
      </c>
      <c r="K111" s="34">
        <v>5.01</v>
      </c>
      <c r="L111" s="95">
        <v>800</v>
      </c>
      <c r="M111" s="152"/>
      <c r="N111" s="34"/>
      <c r="O111" s="94"/>
      <c r="P111" s="94"/>
      <c r="Q111" s="94"/>
      <c r="R111" s="34"/>
      <c r="S111" s="34"/>
      <c r="T111" s="34"/>
      <c r="U111" s="34"/>
      <c r="V111" s="34"/>
      <c r="W111" s="34"/>
      <c r="X111" s="34"/>
      <c r="Y111" s="95"/>
      <c r="Z111" s="152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95"/>
      <c r="AM111" s="152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95"/>
      <c r="AZ111" s="152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95"/>
      <c r="BM111" s="166"/>
      <c r="BN111" s="34">
        <v>700</v>
      </c>
    </row>
    <row r="112" spans="1:66" x14ac:dyDescent="0.35">
      <c r="A112" s="43">
        <v>42564</v>
      </c>
      <c r="B112" s="34">
        <v>0</v>
      </c>
      <c r="C112" s="96">
        <v>71</v>
      </c>
      <c r="D112" s="34"/>
      <c r="E112" s="95">
        <v>82</v>
      </c>
      <c r="F112" s="34"/>
      <c r="G112" s="34">
        <v>3.84</v>
      </c>
      <c r="H112" s="96">
        <v>7.5</v>
      </c>
      <c r="I112" s="95">
        <v>3.67</v>
      </c>
      <c r="J112" s="34">
        <v>7.51</v>
      </c>
      <c r="K112" s="34">
        <v>7.37</v>
      </c>
      <c r="L112" s="95">
        <v>720</v>
      </c>
      <c r="M112" s="152"/>
      <c r="N112" s="34"/>
      <c r="O112" s="94"/>
      <c r="P112" s="94"/>
      <c r="Q112" s="94"/>
      <c r="R112" s="34"/>
      <c r="S112" s="34"/>
      <c r="T112" s="34"/>
      <c r="U112" s="34"/>
      <c r="V112" s="34"/>
      <c r="W112" s="34"/>
      <c r="X112" s="34"/>
      <c r="Y112" s="95"/>
      <c r="Z112" s="152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95"/>
      <c r="AM112" s="152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95"/>
      <c r="AZ112" s="152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95"/>
      <c r="BM112" s="166"/>
      <c r="BN112" s="34">
        <v>700</v>
      </c>
    </row>
    <row r="113" spans="1:66" x14ac:dyDescent="0.35">
      <c r="A113" s="43">
        <v>42565</v>
      </c>
      <c r="B113" s="34">
        <v>25</v>
      </c>
      <c r="C113" s="96">
        <v>65</v>
      </c>
      <c r="D113" s="34"/>
      <c r="E113" s="95">
        <v>228</v>
      </c>
      <c r="F113" s="34"/>
      <c r="G113" s="34">
        <v>4.2699999999999996</v>
      </c>
      <c r="H113" s="96">
        <v>7.58</v>
      </c>
      <c r="I113" s="95">
        <v>4.6399999999999997</v>
      </c>
      <c r="J113" s="34">
        <v>7.5</v>
      </c>
      <c r="K113" s="34">
        <v>6.38</v>
      </c>
      <c r="L113" s="95">
        <v>710</v>
      </c>
      <c r="M113" s="152"/>
      <c r="N113" s="34"/>
      <c r="O113" s="94"/>
      <c r="P113" s="94"/>
      <c r="Q113" s="94"/>
      <c r="R113" s="34"/>
      <c r="S113" s="34"/>
      <c r="T113" s="34"/>
      <c r="U113" s="34"/>
      <c r="V113" s="34"/>
      <c r="W113" s="34"/>
      <c r="X113" s="34"/>
      <c r="Y113" s="95"/>
      <c r="Z113" s="152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95"/>
      <c r="AM113" s="152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95"/>
      <c r="AZ113" s="152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95"/>
      <c r="BM113" s="166"/>
      <c r="BN113" s="34">
        <v>700</v>
      </c>
    </row>
    <row r="114" spans="1:66" x14ac:dyDescent="0.35">
      <c r="A114" s="43">
        <v>42566</v>
      </c>
      <c r="B114" s="34">
        <v>2</v>
      </c>
      <c r="C114" s="96">
        <v>79</v>
      </c>
      <c r="D114" s="34"/>
      <c r="E114" s="95">
        <v>117</v>
      </c>
      <c r="F114" s="34"/>
      <c r="G114" s="34">
        <v>4.97</v>
      </c>
      <c r="H114" s="96">
        <v>7.52</v>
      </c>
      <c r="I114" s="95">
        <v>5.04</v>
      </c>
      <c r="J114" s="34">
        <v>7.53</v>
      </c>
      <c r="K114" s="34">
        <v>5.98</v>
      </c>
      <c r="L114" s="95">
        <v>750</v>
      </c>
      <c r="M114" s="152">
        <v>0.33333333333333331</v>
      </c>
      <c r="N114" s="34">
        <v>15</v>
      </c>
      <c r="O114" s="94">
        <v>61</v>
      </c>
      <c r="P114" s="94">
        <v>0.3</v>
      </c>
      <c r="Q114" s="94">
        <v>11</v>
      </c>
      <c r="R114" s="34">
        <v>18</v>
      </c>
      <c r="S114" s="34">
        <v>7.6</v>
      </c>
      <c r="T114" s="34">
        <v>6.2</v>
      </c>
      <c r="U114" s="34">
        <v>2700</v>
      </c>
      <c r="V114" s="34">
        <v>2800</v>
      </c>
      <c r="W114" s="34">
        <v>50</v>
      </c>
      <c r="X114" s="34">
        <v>524</v>
      </c>
      <c r="Y114" s="95">
        <v>7.67</v>
      </c>
      <c r="Z114" s="152">
        <v>0.3298611111111111</v>
      </c>
      <c r="AA114" s="34">
        <v>1.4</v>
      </c>
      <c r="AB114" s="34">
        <v>1.2</v>
      </c>
      <c r="AC114" s="34">
        <v>0.32</v>
      </c>
      <c r="AD114" s="34">
        <v>9.6</v>
      </c>
      <c r="AE114" s="34">
        <v>10</v>
      </c>
      <c r="AF114" s="34">
        <v>5.9</v>
      </c>
      <c r="AG114" s="34">
        <v>5.6</v>
      </c>
      <c r="AH114" s="34">
        <v>1.6</v>
      </c>
      <c r="AI114" s="34">
        <v>1.6</v>
      </c>
      <c r="AJ114" s="34">
        <v>0.2</v>
      </c>
      <c r="AK114" s="34">
        <v>493</v>
      </c>
      <c r="AL114" s="95">
        <v>7.78</v>
      </c>
      <c r="AM114" s="152">
        <v>0.31944444444444448</v>
      </c>
      <c r="AN114" s="34">
        <v>0.5</v>
      </c>
      <c r="AO114" s="34">
        <v>1</v>
      </c>
      <c r="AP114" s="34">
        <v>0.27</v>
      </c>
      <c r="AQ114" s="34">
        <v>0.4</v>
      </c>
      <c r="AR114" s="34">
        <v>0.32</v>
      </c>
      <c r="AS114" s="34">
        <v>3.6999999999999998E-2</v>
      </c>
      <c r="AT114" s="34">
        <v>1.4999999999999999E-2</v>
      </c>
      <c r="AU114" s="34">
        <v>80</v>
      </c>
      <c r="AV114" s="34">
        <v>100</v>
      </c>
      <c r="AW114" s="34">
        <v>5.9</v>
      </c>
      <c r="AX114" s="34">
        <v>223</v>
      </c>
      <c r="AY114" s="95">
        <v>6.96</v>
      </c>
      <c r="AZ114" s="152">
        <v>0.3125</v>
      </c>
      <c r="BA114" s="34">
        <v>0.5</v>
      </c>
      <c r="BB114" s="34">
        <v>15</v>
      </c>
      <c r="BC114" s="34">
        <v>0.44</v>
      </c>
      <c r="BD114" s="34">
        <v>0.4</v>
      </c>
      <c r="BE114" s="34">
        <v>0.28999999999999998</v>
      </c>
      <c r="BF114" s="34">
        <v>3.4000000000000002E-2</v>
      </c>
      <c r="BG114" s="34">
        <v>1.7000000000000001E-2</v>
      </c>
      <c r="BH114" s="34">
        <v>140</v>
      </c>
      <c r="BI114" s="34">
        <v>370</v>
      </c>
      <c r="BJ114" s="34">
        <v>4.9000000000000004</v>
      </c>
      <c r="BK114" s="34">
        <v>4.53</v>
      </c>
      <c r="BL114" s="95">
        <v>6.69</v>
      </c>
      <c r="BM114" s="166">
        <v>0.37222222222222223</v>
      </c>
      <c r="BN114" s="34">
        <v>700</v>
      </c>
    </row>
    <row r="115" spans="1:66" x14ac:dyDescent="0.35">
      <c r="A115" s="43">
        <v>42567</v>
      </c>
      <c r="B115" s="34">
        <v>0</v>
      </c>
      <c r="C115" s="96"/>
      <c r="D115" s="34"/>
      <c r="E115" s="95">
        <v>74</v>
      </c>
      <c r="F115" s="34"/>
      <c r="G115" s="34"/>
      <c r="H115" s="96"/>
      <c r="I115" s="95"/>
      <c r="J115" s="34"/>
      <c r="K115" s="34"/>
      <c r="L115" s="95"/>
      <c r="M115" s="152"/>
      <c r="N115" s="34"/>
      <c r="O115" s="94"/>
      <c r="P115" s="94"/>
      <c r="Q115" s="94"/>
      <c r="R115" s="34"/>
      <c r="S115" s="34"/>
      <c r="T115" s="34"/>
      <c r="U115" s="34"/>
      <c r="V115" s="34"/>
      <c r="W115" s="34"/>
      <c r="X115" s="34"/>
      <c r="Y115" s="95"/>
      <c r="Z115" s="152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95"/>
      <c r="AM115" s="152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95"/>
      <c r="AZ115" s="152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95"/>
      <c r="BM115" s="166"/>
      <c r="BN115" s="34">
        <v>700</v>
      </c>
    </row>
    <row r="116" spans="1:66" x14ac:dyDescent="0.35">
      <c r="A116" s="43">
        <v>42568</v>
      </c>
      <c r="B116" s="34">
        <v>0</v>
      </c>
      <c r="C116" s="96"/>
      <c r="D116" s="34"/>
      <c r="E116" s="95">
        <v>83</v>
      </c>
      <c r="F116" s="34"/>
      <c r="G116" s="34"/>
      <c r="H116" s="96"/>
      <c r="I116" s="95"/>
      <c r="J116" s="34"/>
      <c r="K116" s="34"/>
      <c r="L116" s="95"/>
      <c r="M116" s="152"/>
      <c r="N116" s="34"/>
      <c r="O116" s="94"/>
      <c r="P116" s="94"/>
      <c r="Q116" s="94"/>
      <c r="R116" s="34"/>
      <c r="S116" s="34"/>
      <c r="T116" s="34"/>
      <c r="U116" s="34"/>
      <c r="V116" s="34"/>
      <c r="W116" s="34"/>
      <c r="X116" s="34"/>
      <c r="Y116" s="95"/>
      <c r="Z116" s="152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95"/>
      <c r="AM116" s="152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95"/>
      <c r="AZ116" s="152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95"/>
      <c r="BM116" s="166"/>
      <c r="BN116" s="34">
        <v>700</v>
      </c>
    </row>
    <row r="117" spans="1:66" x14ac:dyDescent="0.35">
      <c r="A117" s="43">
        <v>42569</v>
      </c>
      <c r="B117" s="34">
        <v>10</v>
      </c>
      <c r="C117" s="96">
        <v>231</v>
      </c>
      <c r="D117" s="34"/>
      <c r="E117" s="95">
        <v>39</v>
      </c>
      <c r="F117" s="34"/>
      <c r="G117" s="34">
        <v>5.74</v>
      </c>
      <c r="H117" s="96">
        <v>7.43</v>
      </c>
      <c r="I117" s="95">
        <v>6</v>
      </c>
      <c r="J117" s="34">
        <v>7.53</v>
      </c>
      <c r="K117" s="34">
        <v>7.55</v>
      </c>
      <c r="L117" s="95">
        <v>750</v>
      </c>
      <c r="M117" s="152"/>
      <c r="N117" s="34"/>
      <c r="O117" s="94"/>
      <c r="P117" s="94"/>
      <c r="Q117" s="94"/>
      <c r="R117" s="34"/>
      <c r="S117" s="34"/>
      <c r="T117" s="34"/>
      <c r="U117" s="34"/>
      <c r="V117" s="34"/>
      <c r="W117" s="34"/>
      <c r="X117" s="34"/>
      <c r="Y117" s="95"/>
      <c r="Z117" s="152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95"/>
      <c r="AM117" s="152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95"/>
      <c r="AZ117" s="152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95"/>
      <c r="BM117" s="166"/>
      <c r="BN117" s="34">
        <v>700</v>
      </c>
    </row>
    <row r="118" spans="1:66" x14ac:dyDescent="0.35">
      <c r="A118" s="43">
        <v>42570</v>
      </c>
      <c r="B118" s="34">
        <v>2</v>
      </c>
      <c r="C118" s="96">
        <v>60</v>
      </c>
      <c r="D118" s="34"/>
      <c r="E118" s="95">
        <v>0</v>
      </c>
      <c r="F118" s="34"/>
      <c r="G118" s="34">
        <v>6.42</v>
      </c>
      <c r="H118" s="96">
        <v>7.46</v>
      </c>
      <c r="I118" s="95">
        <v>7.43</v>
      </c>
      <c r="J118" s="34">
        <v>7.4</v>
      </c>
      <c r="K118" s="34">
        <v>6.86</v>
      </c>
      <c r="L118" s="95">
        <v>720</v>
      </c>
      <c r="M118" s="152"/>
      <c r="N118" s="34"/>
      <c r="O118" s="94"/>
      <c r="P118" s="94"/>
      <c r="Q118" s="94"/>
      <c r="R118" s="34"/>
      <c r="S118" s="34"/>
      <c r="T118" s="34"/>
      <c r="U118" s="34"/>
      <c r="V118" s="34"/>
      <c r="W118" s="34"/>
      <c r="X118" s="34"/>
      <c r="Y118" s="95"/>
      <c r="Z118" s="152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95"/>
      <c r="AM118" s="152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95"/>
      <c r="AZ118" s="152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95"/>
      <c r="BM118" s="166"/>
      <c r="BN118" s="34">
        <v>700</v>
      </c>
    </row>
    <row r="119" spans="1:66" x14ac:dyDescent="0.35">
      <c r="A119" s="43">
        <v>42571</v>
      </c>
      <c r="B119" s="34">
        <v>9</v>
      </c>
      <c r="C119" s="96">
        <v>47</v>
      </c>
      <c r="D119" s="34"/>
      <c r="E119" s="95">
        <v>168</v>
      </c>
      <c r="F119" s="34"/>
      <c r="G119" s="34">
        <v>4.07</v>
      </c>
      <c r="H119" s="96">
        <v>7.38</v>
      </c>
      <c r="I119" s="95">
        <v>4.42</v>
      </c>
      <c r="J119" s="34">
        <v>7.36</v>
      </c>
      <c r="K119" s="34">
        <v>5.89</v>
      </c>
      <c r="L119" s="95">
        <v>740</v>
      </c>
      <c r="M119" s="152"/>
      <c r="N119" s="34"/>
      <c r="O119" s="94"/>
      <c r="P119" s="94"/>
      <c r="Q119" s="94"/>
      <c r="R119" s="34"/>
      <c r="S119" s="34"/>
      <c r="T119" s="34"/>
      <c r="U119" s="34"/>
      <c r="V119" s="34"/>
      <c r="W119" s="34"/>
      <c r="X119" s="34"/>
      <c r="Y119" s="95"/>
      <c r="Z119" s="152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95"/>
      <c r="AM119" s="152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95"/>
      <c r="AZ119" s="152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95"/>
      <c r="BM119" s="166"/>
      <c r="BN119" s="34">
        <v>700</v>
      </c>
    </row>
    <row r="120" spans="1:66" x14ac:dyDescent="0.35">
      <c r="A120" s="43">
        <v>42572</v>
      </c>
      <c r="B120" s="34">
        <v>0</v>
      </c>
      <c r="C120" s="96">
        <v>73</v>
      </c>
      <c r="D120" s="34"/>
      <c r="E120" s="95">
        <v>3</v>
      </c>
      <c r="F120" s="34"/>
      <c r="G120" s="34">
        <v>7.17</v>
      </c>
      <c r="H120" s="96">
        <v>7.42</v>
      </c>
      <c r="I120" s="95">
        <v>6.84</v>
      </c>
      <c r="J120" s="34">
        <v>7.55</v>
      </c>
      <c r="K120" s="34">
        <v>7.56</v>
      </c>
      <c r="L120" s="95">
        <v>710</v>
      </c>
      <c r="M120" s="152"/>
      <c r="N120" s="34"/>
      <c r="O120" s="94"/>
      <c r="P120" s="94"/>
      <c r="Q120" s="94"/>
      <c r="R120" s="34"/>
      <c r="S120" s="34"/>
      <c r="T120" s="34"/>
      <c r="U120" s="34"/>
      <c r="V120" s="34"/>
      <c r="W120" s="34"/>
      <c r="X120" s="34"/>
      <c r="Y120" s="95"/>
      <c r="Z120" s="152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95"/>
      <c r="AM120" s="152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95"/>
      <c r="AZ120" s="152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95"/>
      <c r="BM120" s="166"/>
      <c r="BN120" s="34">
        <v>700</v>
      </c>
    </row>
    <row r="121" spans="1:66" x14ac:dyDescent="0.35">
      <c r="A121" s="43">
        <v>42573</v>
      </c>
      <c r="B121" s="34">
        <v>0</v>
      </c>
      <c r="C121" s="96">
        <v>59</v>
      </c>
      <c r="D121" s="34"/>
      <c r="E121" s="95">
        <v>30</v>
      </c>
      <c r="F121" s="34"/>
      <c r="G121" s="34">
        <v>6.53</v>
      </c>
      <c r="H121" s="96">
        <v>7.39</v>
      </c>
      <c r="I121" s="95">
        <v>7.46</v>
      </c>
      <c r="J121" s="34">
        <v>7.61</v>
      </c>
      <c r="K121" s="34">
        <v>7.38</v>
      </c>
      <c r="L121" s="95">
        <v>760</v>
      </c>
      <c r="M121" s="152"/>
      <c r="N121" s="34"/>
      <c r="O121" s="94"/>
      <c r="P121" s="94"/>
      <c r="Q121" s="94"/>
      <c r="R121" s="34"/>
      <c r="S121" s="34"/>
      <c r="T121" s="34"/>
      <c r="U121" s="34"/>
      <c r="V121" s="34"/>
      <c r="W121" s="34"/>
      <c r="X121" s="34"/>
      <c r="Y121" s="95"/>
      <c r="Z121" s="152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95"/>
      <c r="AM121" s="152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95"/>
      <c r="AZ121" s="152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95"/>
      <c r="BM121" s="166"/>
      <c r="BN121" s="34">
        <v>700</v>
      </c>
    </row>
    <row r="122" spans="1:66" x14ac:dyDescent="0.35">
      <c r="A122" s="43">
        <v>42574</v>
      </c>
      <c r="B122" s="34">
        <v>0</v>
      </c>
      <c r="C122" s="96"/>
      <c r="D122" s="34"/>
      <c r="E122" s="95">
        <v>0</v>
      </c>
      <c r="F122" s="34"/>
      <c r="G122" s="34"/>
      <c r="H122" s="96"/>
      <c r="I122" s="95"/>
      <c r="J122" s="34"/>
      <c r="K122" s="34"/>
      <c r="L122" s="95"/>
      <c r="M122" s="152"/>
      <c r="N122" s="34"/>
      <c r="O122" s="94"/>
      <c r="P122" s="94"/>
      <c r="Q122" s="94"/>
      <c r="R122" s="34"/>
      <c r="S122" s="34"/>
      <c r="T122" s="34"/>
      <c r="U122" s="34"/>
      <c r="V122" s="34"/>
      <c r="W122" s="34"/>
      <c r="X122" s="34"/>
      <c r="Y122" s="95"/>
      <c r="Z122" s="152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95"/>
      <c r="AM122" s="152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95"/>
      <c r="AZ122" s="152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95"/>
      <c r="BM122" s="166"/>
      <c r="BN122" s="34">
        <v>700</v>
      </c>
    </row>
    <row r="123" spans="1:66" x14ac:dyDescent="0.35">
      <c r="A123" s="43">
        <v>42575</v>
      </c>
      <c r="B123" s="34">
        <v>0</v>
      </c>
      <c r="C123" s="96"/>
      <c r="D123" s="34"/>
      <c r="E123" s="95">
        <v>0</v>
      </c>
      <c r="F123" s="34"/>
      <c r="G123" s="34"/>
      <c r="H123" s="96"/>
      <c r="I123" s="95"/>
      <c r="J123" s="34"/>
      <c r="K123" s="34"/>
      <c r="L123" s="95"/>
      <c r="M123" s="152"/>
      <c r="N123" s="34"/>
      <c r="O123" s="94"/>
      <c r="P123" s="94"/>
      <c r="Q123" s="94"/>
      <c r="R123" s="34"/>
      <c r="S123" s="34"/>
      <c r="T123" s="34"/>
      <c r="U123" s="34"/>
      <c r="V123" s="34"/>
      <c r="W123" s="34"/>
      <c r="X123" s="34"/>
      <c r="Y123" s="95"/>
      <c r="Z123" s="152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95"/>
      <c r="AM123" s="152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95"/>
      <c r="AZ123" s="152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95"/>
      <c r="BM123" s="166"/>
      <c r="BN123" s="34">
        <v>700</v>
      </c>
    </row>
    <row r="124" spans="1:66" x14ac:dyDescent="0.35">
      <c r="A124" s="43">
        <v>42576</v>
      </c>
      <c r="B124" s="34">
        <v>22</v>
      </c>
      <c r="C124" s="96">
        <v>141</v>
      </c>
      <c r="D124" s="34"/>
      <c r="E124" s="95">
        <v>92</v>
      </c>
      <c r="F124" s="34"/>
      <c r="G124" s="34">
        <v>6.94</v>
      </c>
      <c r="H124" s="96">
        <v>7.55</v>
      </c>
      <c r="I124" s="95">
        <v>8.1199999999999992</v>
      </c>
      <c r="J124" s="34">
        <v>6.49</v>
      </c>
      <c r="K124" s="34">
        <v>9.33</v>
      </c>
      <c r="L124" s="95">
        <v>790</v>
      </c>
      <c r="M124" s="152"/>
      <c r="N124" s="34"/>
      <c r="O124" s="94"/>
      <c r="P124" s="94"/>
      <c r="Q124" s="94"/>
      <c r="R124" s="34"/>
      <c r="S124" s="34"/>
      <c r="T124" s="34"/>
      <c r="U124" s="34"/>
      <c r="V124" s="34"/>
      <c r="W124" s="34"/>
      <c r="X124" s="34"/>
      <c r="Y124" s="95"/>
      <c r="Z124" s="152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95"/>
      <c r="AM124" s="152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95"/>
      <c r="AZ124" s="152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95"/>
      <c r="BM124" s="166"/>
      <c r="BN124" s="34">
        <v>700</v>
      </c>
    </row>
    <row r="125" spans="1:66" x14ac:dyDescent="0.35">
      <c r="A125" s="43">
        <v>42577</v>
      </c>
      <c r="B125" s="34">
        <v>15</v>
      </c>
      <c r="C125" s="96">
        <v>43</v>
      </c>
      <c r="D125" s="34"/>
      <c r="E125" s="95">
        <v>207</v>
      </c>
      <c r="F125" s="34"/>
      <c r="G125" s="34">
        <v>5.67</v>
      </c>
      <c r="H125" s="96">
        <v>7.42</v>
      </c>
      <c r="I125" s="95">
        <v>6.52</v>
      </c>
      <c r="J125" s="34">
        <v>7.4</v>
      </c>
      <c r="K125" s="34">
        <v>6.27</v>
      </c>
      <c r="L125" s="95">
        <v>790</v>
      </c>
      <c r="M125" s="152"/>
      <c r="N125" s="34"/>
      <c r="O125" s="94"/>
      <c r="P125" s="94"/>
      <c r="Q125" s="94"/>
      <c r="R125" s="34"/>
      <c r="S125" s="34"/>
      <c r="T125" s="34"/>
      <c r="U125" s="34"/>
      <c r="V125" s="34"/>
      <c r="W125" s="34"/>
      <c r="X125" s="34"/>
      <c r="Y125" s="95"/>
      <c r="Z125" s="152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95"/>
      <c r="AM125" s="152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95"/>
      <c r="AZ125" s="152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95"/>
      <c r="BM125" s="166"/>
      <c r="BN125" s="34">
        <v>700</v>
      </c>
    </row>
    <row r="126" spans="1:66" x14ac:dyDescent="0.35">
      <c r="A126" s="43">
        <v>42578</v>
      </c>
      <c r="B126" s="34">
        <v>1</v>
      </c>
      <c r="C126" s="96">
        <v>64</v>
      </c>
      <c r="D126" s="34"/>
      <c r="E126" s="95">
        <v>186</v>
      </c>
      <c r="F126" s="34"/>
      <c r="G126" s="34">
        <v>7.1</v>
      </c>
      <c r="H126" s="96">
        <v>7.51</v>
      </c>
      <c r="I126" s="95">
        <v>7.98</v>
      </c>
      <c r="J126" s="34">
        <v>7.45</v>
      </c>
      <c r="K126" s="34">
        <v>8.9499999999999993</v>
      </c>
      <c r="L126" s="95">
        <v>720</v>
      </c>
      <c r="M126" s="152"/>
      <c r="N126" s="34"/>
      <c r="O126" s="94"/>
      <c r="P126" s="94"/>
      <c r="Q126" s="94"/>
      <c r="R126" s="34"/>
      <c r="S126" s="34"/>
      <c r="T126" s="34"/>
      <c r="U126" s="34"/>
      <c r="V126" s="34"/>
      <c r="W126" s="34"/>
      <c r="X126" s="34"/>
      <c r="Y126" s="95"/>
      <c r="Z126" s="152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95"/>
      <c r="AM126" s="152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95"/>
      <c r="AZ126" s="152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95"/>
      <c r="BM126" s="166"/>
      <c r="BN126" s="34">
        <v>700</v>
      </c>
    </row>
    <row r="127" spans="1:66" x14ac:dyDescent="0.35">
      <c r="A127" s="43">
        <v>42579</v>
      </c>
      <c r="B127" s="34">
        <v>3</v>
      </c>
      <c r="C127" s="96">
        <v>59</v>
      </c>
      <c r="D127" s="34"/>
      <c r="E127" s="95">
        <v>111</v>
      </c>
      <c r="F127" s="34"/>
      <c r="G127" s="34">
        <v>6.54</v>
      </c>
      <c r="H127" s="96">
        <v>7.22</v>
      </c>
      <c r="I127" s="95">
        <v>7.81</v>
      </c>
      <c r="J127" s="34">
        <v>7.43</v>
      </c>
      <c r="K127" s="34">
        <v>7.04</v>
      </c>
      <c r="L127" s="95">
        <v>750</v>
      </c>
      <c r="M127" s="152"/>
      <c r="N127" s="34"/>
      <c r="O127" s="94"/>
      <c r="P127" s="94"/>
      <c r="Q127" s="94"/>
      <c r="R127" s="34"/>
      <c r="S127" s="34"/>
      <c r="T127" s="34"/>
      <c r="U127" s="34"/>
      <c r="V127" s="34"/>
      <c r="W127" s="34"/>
      <c r="X127" s="34"/>
      <c r="Y127" s="95"/>
      <c r="Z127" s="152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95"/>
      <c r="AM127" s="152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95"/>
      <c r="AZ127" s="152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95"/>
      <c r="BM127" s="166"/>
      <c r="BN127" s="34">
        <v>700</v>
      </c>
    </row>
    <row r="128" spans="1:66" x14ac:dyDescent="0.35">
      <c r="A128" s="43">
        <v>42580</v>
      </c>
      <c r="B128" s="34">
        <v>17</v>
      </c>
      <c r="C128" s="96">
        <v>51</v>
      </c>
      <c r="D128" s="34"/>
      <c r="E128" s="95">
        <v>72</v>
      </c>
      <c r="F128" s="34"/>
      <c r="G128" s="34">
        <v>6.89</v>
      </c>
      <c r="H128" s="96"/>
      <c r="I128" s="95"/>
      <c r="J128" s="34"/>
      <c r="K128" s="34">
        <v>7.32</v>
      </c>
      <c r="L128" s="95">
        <v>730</v>
      </c>
      <c r="M128" s="152"/>
      <c r="N128" s="34"/>
      <c r="O128" s="94"/>
      <c r="P128" s="94"/>
      <c r="Q128" s="94"/>
      <c r="R128" s="34"/>
      <c r="S128" s="34"/>
      <c r="T128" s="34"/>
      <c r="U128" s="34"/>
      <c r="V128" s="34"/>
      <c r="W128" s="34"/>
      <c r="X128" s="34"/>
      <c r="Y128" s="95"/>
      <c r="Z128" s="152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95"/>
      <c r="AM128" s="152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95"/>
      <c r="AZ128" s="152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95"/>
      <c r="BM128" s="166"/>
      <c r="BN128" s="34">
        <v>700</v>
      </c>
    </row>
    <row r="129" spans="1:66" x14ac:dyDescent="0.35">
      <c r="A129" s="43">
        <v>42581</v>
      </c>
      <c r="B129" s="34">
        <v>0</v>
      </c>
      <c r="C129" s="96"/>
      <c r="D129" s="34"/>
      <c r="E129" s="95">
        <v>0</v>
      </c>
      <c r="F129" s="34"/>
      <c r="G129" s="34"/>
      <c r="H129" s="96"/>
      <c r="I129" s="95"/>
      <c r="J129" s="34"/>
      <c r="K129" s="34"/>
      <c r="L129" s="95"/>
      <c r="M129" s="152"/>
      <c r="N129" s="34"/>
      <c r="O129" s="94"/>
      <c r="P129" s="94"/>
      <c r="Q129" s="94"/>
      <c r="R129" s="34"/>
      <c r="S129" s="34"/>
      <c r="T129" s="34"/>
      <c r="U129" s="34"/>
      <c r="V129" s="34"/>
      <c r="W129" s="34"/>
      <c r="X129" s="34"/>
      <c r="Y129" s="95"/>
      <c r="Z129" s="152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95"/>
      <c r="AM129" s="152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95"/>
      <c r="AZ129" s="152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95"/>
      <c r="BM129" s="166"/>
      <c r="BN129" s="34">
        <v>700</v>
      </c>
    </row>
    <row r="130" spans="1:66" ht="13.15" thickBot="1" x14ac:dyDescent="0.4">
      <c r="A130" s="141">
        <v>42582</v>
      </c>
      <c r="B130" s="100">
        <v>0</v>
      </c>
      <c r="C130" s="134"/>
      <c r="D130" s="100"/>
      <c r="E130" s="101">
        <v>0</v>
      </c>
      <c r="F130" s="100"/>
      <c r="G130" s="100"/>
      <c r="H130" s="134"/>
      <c r="I130" s="101"/>
      <c r="J130" s="100"/>
      <c r="K130" s="100"/>
      <c r="L130" s="101"/>
      <c r="M130" s="158"/>
      <c r="N130" s="100"/>
      <c r="O130" s="99"/>
      <c r="P130" s="99"/>
      <c r="Q130" s="99"/>
      <c r="R130" s="100"/>
      <c r="S130" s="100"/>
      <c r="T130" s="100"/>
      <c r="U130" s="100"/>
      <c r="V130" s="100"/>
      <c r="W130" s="100"/>
      <c r="X130" s="100"/>
      <c r="Y130" s="101"/>
      <c r="Z130" s="158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1"/>
      <c r="AM130" s="158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1"/>
      <c r="AZ130" s="158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1"/>
      <c r="BM130" s="168"/>
      <c r="BN130" s="34">
        <v>700</v>
      </c>
    </row>
    <row r="131" spans="1:66" x14ac:dyDescent="0.35">
      <c r="A131" s="43">
        <v>42583</v>
      </c>
      <c r="B131" s="139">
        <v>9</v>
      </c>
      <c r="C131" s="139">
        <v>183</v>
      </c>
      <c r="D131" s="90"/>
      <c r="E131" s="91">
        <v>194</v>
      </c>
      <c r="F131" s="90"/>
      <c r="G131" s="90">
        <v>5.87</v>
      </c>
      <c r="H131" s="139">
        <v>7.19</v>
      </c>
      <c r="I131" s="91">
        <v>6.86</v>
      </c>
      <c r="J131" s="90">
        <v>7.56</v>
      </c>
      <c r="K131" s="90">
        <v>7.09</v>
      </c>
      <c r="L131" s="91">
        <v>770</v>
      </c>
      <c r="M131" s="157"/>
      <c r="N131" s="90"/>
      <c r="O131" s="89"/>
      <c r="P131" s="89"/>
      <c r="Q131" s="89"/>
      <c r="R131" s="90"/>
      <c r="S131" s="90"/>
      <c r="T131" s="90"/>
      <c r="U131" s="90"/>
      <c r="V131" s="90"/>
      <c r="W131" s="90"/>
      <c r="X131" s="90"/>
      <c r="Y131" s="91"/>
      <c r="Z131" s="157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1"/>
      <c r="AM131" s="157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1"/>
      <c r="AZ131" s="157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1"/>
      <c r="BM131" s="165"/>
      <c r="BN131" s="34">
        <v>700</v>
      </c>
    </row>
    <row r="132" spans="1:66" x14ac:dyDescent="0.35">
      <c r="A132" s="43">
        <v>42584</v>
      </c>
      <c r="B132" s="96">
        <v>8.5</v>
      </c>
      <c r="C132" s="96">
        <v>60</v>
      </c>
      <c r="D132" s="34"/>
      <c r="E132" s="95">
        <v>85</v>
      </c>
      <c r="F132" s="34"/>
      <c r="G132" s="34">
        <v>4.8899999999999997</v>
      </c>
      <c r="H132" s="96">
        <v>7.31</v>
      </c>
      <c r="I132" s="95">
        <v>6.51</v>
      </c>
      <c r="J132" s="34">
        <v>7.51</v>
      </c>
      <c r="K132" s="34">
        <v>7.82</v>
      </c>
      <c r="L132" s="95">
        <v>730</v>
      </c>
      <c r="M132" s="152"/>
      <c r="N132" s="34"/>
      <c r="O132" s="94"/>
      <c r="P132" s="94"/>
      <c r="Q132" s="94"/>
      <c r="R132" s="34"/>
      <c r="S132" s="34"/>
      <c r="T132" s="34"/>
      <c r="U132" s="34"/>
      <c r="V132" s="34"/>
      <c r="W132" s="34"/>
      <c r="X132" s="34"/>
      <c r="Y132" s="95"/>
      <c r="Z132" s="152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95"/>
      <c r="AM132" s="152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95"/>
      <c r="AZ132" s="152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95"/>
      <c r="BM132" s="166"/>
      <c r="BN132" s="34">
        <v>700</v>
      </c>
    </row>
    <row r="133" spans="1:66" x14ac:dyDescent="0.35">
      <c r="A133" s="43">
        <v>42585</v>
      </c>
      <c r="B133" s="96">
        <v>0</v>
      </c>
      <c r="C133" s="96">
        <v>59</v>
      </c>
      <c r="D133" s="34"/>
      <c r="E133" s="95">
        <v>78</v>
      </c>
      <c r="F133" s="34"/>
      <c r="G133" s="34">
        <v>5.58</v>
      </c>
      <c r="H133" s="96">
        <v>7.4</v>
      </c>
      <c r="I133" s="95">
        <v>6.22</v>
      </c>
      <c r="J133" s="34">
        <v>7.49</v>
      </c>
      <c r="K133" s="34">
        <v>8.7799999999999994</v>
      </c>
      <c r="L133" s="95">
        <v>750</v>
      </c>
      <c r="M133" s="152"/>
      <c r="N133" s="34"/>
      <c r="O133" s="94"/>
      <c r="P133" s="94"/>
      <c r="Q133" s="94"/>
      <c r="R133" s="34"/>
      <c r="S133" s="34"/>
      <c r="T133" s="34"/>
      <c r="U133" s="34"/>
      <c r="V133" s="34"/>
      <c r="W133" s="34"/>
      <c r="X133" s="34"/>
      <c r="Y133" s="95"/>
      <c r="Z133" s="152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95"/>
      <c r="AM133" s="152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95"/>
      <c r="AZ133" s="152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95"/>
      <c r="BM133" s="166"/>
      <c r="BN133" s="34">
        <v>700</v>
      </c>
    </row>
    <row r="134" spans="1:66" x14ac:dyDescent="0.35">
      <c r="A134" s="43">
        <v>42586</v>
      </c>
      <c r="B134" s="96">
        <v>15</v>
      </c>
      <c r="C134" s="96">
        <v>56</v>
      </c>
      <c r="D134" s="34"/>
      <c r="E134" s="95">
        <v>96</v>
      </c>
      <c r="F134" s="34"/>
      <c r="G134" s="34">
        <v>6.62</v>
      </c>
      <c r="H134" s="96">
        <v>7.44</v>
      </c>
      <c r="I134" s="95">
        <v>8.0299999999999994</v>
      </c>
      <c r="J134" s="34">
        <v>7.9</v>
      </c>
      <c r="K134" s="34">
        <v>6.65</v>
      </c>
      <c r="L134" s="95">
        <v>740</v>
      </c>
      <c r="M134" s="152"/>
      <c r="N134" s="34"/>
      <c r="O134" s="94"/>
      <c r="P134" s="94"/>
      <c r="Q134" s="94"/>
      <c r="R134" s="34"/>
      <c r="S134" s="34"/>
      <c r="T134" s="34"/>
      <c r="U134" s="34"/>
      <c r="V134" s="34"/>
      <c r="W134" s="34"/>
      <c r="X134" s="34"/>
      <c r="Y134" s="95"/>
      <c r="Z134" s="152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95"/>
      <c r="AM134" s="152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95"/>
      <c r="AZ134" s="152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95"/>
      <c r="BM134" s="166"/>
      <c r="BN134" s="34">
        <v>700</v>
      </c>
    </row>
    <row r="135" spans="1:66" x14ac:dyDescent="0.35">
      <c r="A135" s="43">
        <v>42587</v>
      </c>
      <c r="B135" s="96">
        <v>3</v>
      </c>
      <c r="C135" s="96">
        <v>55</v>
      </c>
      <c r="D135" s="34"/>
      <c r="E135" s="95">
        <v>111</v>
      </c>
      <c r="F135" s="34"/>
      <c r="G135" s="34">
        <v>6.19</v>
      </c>
      <c r="H135" s="96"/>
      <c r="I135" s="95"/>
      <c r="J135" s="34"/>
      <c r="K135" s="34">
        <v>9.6</v>
      </c>
      <c r="L135" s="95">
        <v>750</v>
      </c>
      <c r="M135" s="152"/>
      <c r="N135" s="34"/>
      <c r="O135" s="94"/>
      <c r="P135" s="94"/>
      <c r="Q135" s="94"/>
      <c r="R135" s="34"/>
      <c r="S135" s="34"/>
      <c r="T135" s="34"/>
      <c r="U135" s="34"/>
      <c r="V135" s="34"/>
      <c r="W135" s="34"/>
      <c r="X135" s="34"/>
      <c r="Y135" s="95"/>
      <c r="Z135" s="152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95"/>
      <c r="AM135" s="152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95"/>
      <c r="AZ135" s="152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95"/>
      <c r="BM135" s="166"/>
      <c r="BN135" s="34">
        <v>700</v>
      </c>
    </row>
    <row r="136" spans="1:66" x14ac:dyDescent="0.35">
      <c r="A136" s="43">
        <v>42588</v>
      </c>
      <c r="B136" s="96">
        <v>0</v>
      </c>
      <c r="C136" s="96"/>
      <c r="D136" s="34"/>
      <c r="E136" s="95">
        <v>0</v>
      </c>
      <c r="F136" s="34"/>
      <c r="G136" s="34"/>
      <c r="H136" s="96"/>
      <c r="I136" s="95"/>
      <c r="J136" s="34"/>
      <c r="K136" s="34"/>
      <c r="L136" s="95"/>
      <c r="M136" s="159"/>
      <c r="N136" s="142"/>
      <c r="O136" s="13"/>
      <c r="P136" s="13"/>
      <c r="R136" s="5"/>
      <c r="S136" s="5"/>
      <c r="Y136" s="6"/>
      <c r="Z136" s="161"/>
      <c r="AL136" s="6"/>
      <c r="AM136" s="161"/>
      <c r="AY136" s="6"/>
      <c r="AZ136" s="162"/>
      <c r="BL136" s="6"/>
      <c r="BM136" s="166"/>
      <c r="BN136" s="34">
        <v>700</v>
      </c>
    </row>
    <row r="137" spans="1:66" x14ac:dyDescent="0.35">
      <c r="A137" s="43">
        <v>42589</v>
      </c>
      <c r="B137" s="96">
        <v>0</v>
      </c>
      <c r="C137" s="96"/>
      <c r="D137" s="34"/>
      <c r="E137" s="95">
        <v>0</v>
      </c>
      <c r="F137" s="34"/>
      <c r="G137" s="34"/>
      <c r="H137" s="96"/>
      <c r="I137" s="95"/>
      <c r="J137" s="34"/>
      <c r="K137" s="34"/>
      <c r="L137" s="95"/>
      <c r="M137" s="152"/>
      <c r="N137" s="34"/>
      <c r="O137" s="94"/>
      <c r="P137" s="94"/>
      <c r="Q137" s="94"/>
      <c r="R137" s="34"/>
      <c r="S137" s="34"/>
      <c r="T137" s="34"/>
      <c r="U137" s="34"/>
      <c r="V137" s="34"/>
      <c r="W137" s="34"/>
      <c r="X137" s="34"/>
      <c r="Y137" s="95"/>
      <c r="Z137" s="152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95"/>
      <c r="AM137" s="152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95"/>
      <c r="AZ137" s="152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95"/>
      <c r="BM137" s="166"/>
      <c r="BN137" s="34">
        <v>700</v>
      </c>
    </row>
    <row r="138" spans="1:66" x14ac:dyDescent="0.35">
      <c r="A138" s="43">
        <v>42590</v>
      </c>
      <c r="B138" s="96">
        <v>12</v>
      </c>
      <c r="C138" s="96">
        <v>200</v>
      </c>
      <c r="D138" s="34"/>
      <c r="E138" s="95">
        <v>177</v>
      </c>
      <c r="F138" s="34"/>
      <c r="G138" s="34">
        <v>8.02</v>
      </c>
      <c r="H138" s="96">
        <v>7.38</v>
      </c>
      <c r="I138" s="95">
        <v>7.38</v>
      </c>
      <c r="J138" s="34">
        <v>8.1</v>
      </c>
      <c r="K138" s="34">
        <v>8.68</v>
      </c>
      <c r="L138" s="95">
        <v>790</v>
      </c>
      <c r="M138" s="152"/>
      <c r="N138" s="34"/>
      <c r="O138" s="94"/>
      <c r="P138" s="94"/>
      <c r="Q138" s="94"/>
      <c r="R138" s="34"/>
      <c r="S138" s="34"/>
      <c r="T138" s="34"/>
      <c r="U138" s="34"/>
      <c r="V138" s="34"/>
      <c r="W138" s="34"/>
      <c r="X138" s="34"/>
      <c r="Y138" s="95"/>
      <c r="Z138" s="152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95"/>
      <c r="AM138" s="152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95"/>
      <c r="AZ138" s="152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95"/>
      <c r="BM138" s="166"/>
      <c r="BN138" s="34">
        <v>700</v>
      </c>
    </row>
    <row r="139" spans="1:66" x14ac:dyDescent="0.35">
      <c r="A139" s="43">
        <v>42591</v>
      </c>
      <c r="B139" s="96">
        <v>3</v>
      </c>
      <c r="C139" s="96">
        <v>64</v>
      </c>
      <c r="D139" s="34"/>
      <c r="E139" s="95">
        <v>71</v>
      </c>
      <c r="F139" s="34"/>
      <c r="G139" s="34">
        <v>9.5399999999999991</v>
      </c>
      <c r="H139" s="96">
        <v>7.55</v>
      </c>
      <c r="I139" s="95">
        <v>7.49</v>
      </c>
      <c r="J139" s="34">
        <v>8.57</v>
      </c>
      <c r="K139" s="34">
        <v>11</v>
      </c>
      <c r="L139" s="95">
        <v>740</v>
      </c>
      <c r="M139" s="152"/>
      <c r="N139" s="34"/>
      <c r="O139" s="94"/>
      <c r="P139" s="94"/>
      <c r="Q139" s="94"/>
      <c r="R139" s="34"/>
      <c r="S139" s="34"/>
      <c r="T139" s="34"/>
      <c r="U139" s="34"/>
      <c r="V139" s="34"/>
      <c r="W139" s="34"/>
      <c r="X139" s="34"/>
      <c r="Y139" s="95"/>
      <c r="Z139" s="152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95"/>
      <c r="AM139" s="152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95"/>
      <c r="AZ139" s="152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95"/>
      <c r="BM139" s="166"/>
      <c r="BN139" s="34">
        <v>700</v>
      </c>
    </row>
    <row r="140" spans="1:66" x14ac:dyDescent="0.35">
      <c r="A140" s="43">
        <v>42592</v>
      </c>
      <c r="B140" s="96">
        <v>49</v>
      </c>
      <c r="C140" s="96">
        <v>200</v>
      </c>
      <c r="D140" s="34"/>
      <c r="E140" s="95">
        <v>198</v>
      </c>
      <c r="F140" s="34"/>
      <c r="G140" s="34">
        <v>5.5</v>
      </c>
      <c r="H140" s="96">
        <v>7.33</v>
      </c>
      <c r="I140" s="95">
        <v>6.16</v>
      </c>
      <c r="J140" s="34">
        <v>7.25</v>
      </c>
      <c r="K140" s="34">
        <v>8.43</v>
      </c>
      <c r="L140" s="95">
        <v>820</v>
      </c>
      <c r="M140" s="152"/>
      <c r="N140" s="34"/>
      <c r="O140" s="94"/>
      <c r="P140" s="94"/>
      <c r="Q140" s="94"/>
      <c r="R140" s="34"/>
      <c r="S140" s="34"/>
      <c r="T140" s="34"/>
      <c r="U140" s="34"/>
      <c r="V140" s="34"/>
      <c r="W140" s="34"/>
      <c r="X140" s="34"/>
      <c r="Y140" s="95"/>
      <c r="Z140" s="152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95"/>
      <c r="AM140" s="152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95"/>
      <c r="AZ140" s="152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95"/>
      <c r="BM140" s="166"/>
      <c r="BN140" s="34">
        <v>700</v>
      </c>
    </row>
    <row r="141" spans="1:66" x14ac:dyDescent="0.35">
      <c r="A141" s="43">
        <v>42593</v>
      </c>
      <c r="B141" s="96">
        <v>50</v>
      </c>
      <c r="C141" s="96">
        <v>164</v>
      </c>
      <c r="D141" s="34"/>
      <c r="E141" s="95">
        <v>346</v>
      </c>
      <c r="F141" s="34"/>
      <c r="G141" s="34">
        <v>8.8800000000000008</v>
      </c>
      <c r="H141" s="96">
        <v>7.41</v>
      </c>
      <c r="I141" s="95">
        <v>9.01</v>
      </c>
      <c r="J141" s="34">
        <v>7.25</v>
      </c>
      <c r="K141" s="34">
        <v>9.16</v>
      </c>
      <c r="L141" s="95">
        <v>840</v>
      </c>
      <c r="M141" s="152"/>
      <c r="N141" s="34"/>
      <c r="O141" s="94"/>
      <c r="P141" s="94"/>
      <c r="Q141" s="94"/>
      <c r="R141" s="34"/>
      <c r="S141" s="34"/>
      <c r="T141" s="34"/>
      <c r="U141" s="34"/>
      <c r="V141" s="34"/>
      <c r="W141" s="34"/>
      <c r="X141" s="34"/>
      <c r="Y141" s="95"/>
      <c r="Z141" s="152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95"/>
      <c r="AM141" s="152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95"/>
      <c r="AZ141" s="152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95"/>
      <c r="BM141" s="166"/>
      <c r="BN141" s="34">
        <v>700</v>
      </c>
    </row>
    <row r="142" spans="1:66" x14ac:dyDescent="0.35">
      <c r="A142" s="43">
        <v>42594</v>
      </c>
      <c r="B142" s="96">
        <v>5</v>
      </c>
      <c r="C142" s="96">
        <v>172</v>
      </c>
      <c r="D142" s="34"/>
      <c r="E142" s="95">
        <v>200</v>
      </c>
      <c r="F142" s="34"/>
      <c r="G142" s="34">
        <v>7.88</v>
      </c>
      <c r="H142" s="96">
        <v>7.43</v>
      </c>
      <c r="I142" s="95">
        <v>8.67</v>
      </c>
      <c r="J142" s="34">
        <v>7.32</v>
      </c>
      <c r="K142" s="34">
        <v>7.26</v>
      </c>
      <c r="L142" s="95">
        <v>810</v>
      </c>
      <c r="M142" s="152"/>
      <c r="N142" s="34"/>
      <c r="O142" s="94"/>
      <c r="P142" s="94"/>
      <c r="Q142" s="94"/>
      <c r="R142" s="34"/>
      <c r="S142" s="34"/>
      <c r="T142" s="34"/>
      <c r="U142" s="34"/>
      <c r="V142" s="34"/>
      <c r="W142" s="34"/>
      <c r="X142" s="34"/>
      <c r="Y142" s="95"/>
      <c r="Z142" s="152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95"/>
      <c r="AM142" s="152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95"/>
      <c r="AZ142" s="152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95"/>
      <c r="BM142" s="166"/>
      <c r="BN142" s="34">
        <v>700</v>
      </c>
    </row>
    <row r="143" spans="1:66" x14ac:dyDescent="0.35">
      <c r="A143" s="43">
        <v>42595</v>
      </c>
      <c r="B143" s="96">
        <v>0</v>
      </c>
      <c r="C143" s="96"/>
      <c r="D143" s="34"/>
      <c r="E143" s="95">
        <v>0</v>
      </c>
      <c r="F143" s="34"/>
      <c r="G143" s="34"/>
      <c r="H143" s="96"/>
      <c r="I143" s="95"/>
      <c r="J143" s="34"/>
      <c r="K143" s="34"/>
      <c r="L143" s="95"/>
      <c r="M143" s="152"/>
      <c r="N143" s="34"/>
      <c r="O143" s="94"/>
      <c r="P143" s="94"/>
      <c r="Q143" s="94"/>
      <c r="R143" s="34"/>
      <c r="S143" s="34"/>
      <c r="T143" s="34"/>
      <c r="U143" s="34"/>
      <c r="V143" s="34"/>
      <c r="W143" s="34"/>
      <c r="X143" s="34"/>
      <c r="Y143" s="95"/>
      <c r="Z143" s="152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95"/>
      <c r="AM143" s="152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95"/>
      <c r="AZ143" s="152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95"/>
      <c r="BM143" s="166"/>
      <c r="BN143" s="34">
        <v>700</v>
      </c>
    </row>
    <row r="144" spans="1:66" x14ac:dyDescent="0.35">
      <c r="A144" s="43">
        <v>42596</v>
      </c>
      <c r="B144" s="96">
        <v>0</v>
      </c>
      <c r="C144" s="96"/>
      <c r="D144" s="34"/>
      <c r="E144" s="95">
        <v>0</v>
      </c>
      <c r="F144" s="34"/>
      <c r="G144" s="34"/>
      <c r="H144" s="96"/>
      <c r="I144" s="95"/>
      <c r="J144" s="34"/>
      <c r="K144" s="34"/>
      <c r="L144" s="95"/>
      <c r="M144" s="152"/>
      <c r="N144" s="34"/>
      <c r="O144" s="94"/>
      <c r="P144" s="94"/>
      <c r="Q144" s="94"/>
      <c r="R144" s="34"/>
      <c r="S144" s="34"/>
      <c r="T144" s="34"/>
      <c r="U144" s="34"/>
      <c r="V144" s="34"/>
      <c r="W144" s="34"/>
      <c r="X144" s="34"/>
      <c r="Y144" s="95"/>
      <c r="Z144" s="152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95"/>
      <c r="AM144" s="152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95"/>
      <c r="AZ144" s="152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95"/>
      <c r="BM144" s="166"/>
      <c r="BN144" s="34">
        <v>700</v>
      </c>
    </row>
    <row r="145" spans="1:66" x14ac:dyDescent="0.35">
      <c r="A145" s="43">
        <v>42597</v>
      </c>
      <c r="B145" s="96">
        <v>3</v>
      </c>
      <c r="C145" s="96">
        <v>357</v>
      </c>
      <c r="D145" s="34"/>
      <c r="E145" s="95">
        <v>111</v>
      </c>
      <c r="F145" s="34"/>
      <c r="G145" s="34">
        <v>7.72</v>
      </c>
      <c r="H145" s="96">
        <v>8.15</v>
      </c>
      <c r="I145" s="95">
        <v>16.21</v>
      </c>
      <c r="J145" s="34">
        <v>8.4499999999999993</v>
      </c>
      <c r="K145" s="34">
        <v>7.11</v>
      </c>
      <c r="L145" s="95">
        <v>900</v>
      </c>
      <c r="M145" s="152"/>
      <c r="N145" s="34"/>
      <c r="O145" s="94"/>
      <c r="P145" s="94"/>
      <c r="Q145" s="94"/>
      <c r="R145" s="34"/>
      <c r="S145" s="34"/>
      <c r="T145" s="34"/>
      <c r="U145" s="34"/>
      <c r="V145" s="34"/>
      <c r="W145" s="34"/>
      <c r="X145" s="34"/>
      <c r="Y145" s="95"/>
      <c r="Z145" s="152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95"/>
      <c r="AM145" s="152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95"/>
      <c r="AZ145" s="152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95"/>
      <c r="BM145" s="166"/>
      <c r="BN145" s="34">
        <v>700</v>
      </c>
    </row>
    <row r="146" spans="1:66" x14ac:dyDescent="0.35">
      <c r="A146" s="43">
        <v>42598</v>
      </c>
      <c r="B146" s="96">
        <v>0</v>
      </c>
      <c r="C146" s="96">
        <v>76</v>
      </c>
      <c r="D146" s="34"/>
      <c r="E146" s="95">
        <v>37</v>
      </c>
      <c r="F146" s="34"/>
      <c r="G146" s="34">
        <v>7.63</v>
      </c>
      <c r="H146" s="96">
        <v>7.75</v>
      </c>
      <c r="I146" s="95">
        <v>11.92</v>
      </c>
      <c r="J146" s="34">
        <v>9.24</v>
      </c>
      <c r="K146" s="34">
        <v>5.63</v>
      </c>
      <c r="L146" s="95">
        <v>890</v>
      </c>
      <c r="M146" s="152"/>
      <c r="N146" s="34"/>
      <c r="O146" s="94"/>
      <c r="P146" s="94"/>
      <c r="Q146" s="94"/>
      <c r="R146" s="34"/>
      <c r="S146" s="34"/>
      <c r="T146" s="34"/>
      <c r="U146" s="34"/>
      <c r="V146" s="34"/>
      <c r="W146" s="34"/>
      <c r="X146" s="34"/>
      <c r="Y146" s="95"/>
      <c r="Z146" s="152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95"/>
      <c r="AM146" s="152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95"/>
      <c r="AZ146" s="152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95"/>
      <c r="BM146" s="166"/>
      <c r="BN146" s="34">
        <v>700</v>
      </c>
    </row>
    <row r="147" spans="1:66" x14ac:dyDescent="0.35">
      <c r="A147" s="43">
        <v>42599</v>
      </c>
      <c r="B147" s="96">
        <v>0</v>
      </c>
      <c r="C147" s="96">
        <v>65</v>
      </c>
      <c r="D147" s="34"/>
      <c r="E147" s="95">
        <v>180</v>
      </c>
      <c r="F147" s="34"/>
      <c r="G147" s="34">
        <v>5.93</v>
      </c>
      <c r="H147" s="96">
        <v>7.23</v>
      </c>
      <c r="I147" s="95">
        <v>7.09</v>
      </c>
      <c r="J147" s="34">
        <v>7.23</v>
      </c>
      <c r="K147" s="34">
        <v>9.8000000000000007</v>
      </c>
      <c r="L147" s="95">
        <v>900</v>
      </c>
      <c r="M147" s="152"/>
      <c r="N147" s="34"/>
      <c r="O147" s="94"/>
      <c r="P147" s="94"/>
      <c r="Q147" s="94"/>
      <c r="R147" s="34"/>
      <c r="S147" s="34"/>
      <c r="T147" s="34"/>
      <c r="U147" s="34"/>
      <c r="V147" s="34"/>
      <c r="W147" s="34"/>
      <c r="X147" s="34"/>
      <c r="Y147" s="95"/>
      <c r="Z147" s="152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95"/>
      <c r="AM147" s="152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95"/>
      <c r="AZ147" s="152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95"/>
      <c r="BM147" s="166"/>
      <c r="BN147" s="34">
        <v>700</v>
      </c>
    </row>
    <row r="148" spans="1:66" x14ac:dyDescent="0.35">
      <c r="A148" s="43">
        <v>42600</v>
      </c>
      <c r="B148" s="96">
        <v>0</v>
      </c>
      <c r="C148" s="96">
        <v>61</v>
      </c>
      <c r="D148" s="34"/>
      <c r="E148" s="95">
        <v>95</v>
      </c>
      <c r="F148" s="34"/>
      <c r="G148" s="34">
        <v>3.45</v>
      </c>
      <c r="H148" s="96">
        <v>7.23</v>
      </c>
      <c r="I148" s="95">
        <v>4.6100000000000003</v>
      </c>
      <c r="J148" s="34">
        <v>7.8</v>
      </c>
      <c r="K148" s="34">
        <v>7.12</v>
      </c>
      <c r="L148" s="95">
        <v>850</v>
      </c>
      <c r="M148" s="152"/>
      <c r="N148" s="34"/>
      <c r="O148" s="94"/>
      <c r="P148" s="94"/>
      <c r="Q148" s="94"/>
      <c r="R148" s="34"/>
      <c r="S148" s="34"/>
      <c r="T148" s="34"/>
      <c r="U148" s="34"/>
      <c r="V148" s="34"/>
      <c r="W148" s="34"/>
      <c r="X148" s="34"/>
      <c r="Y148" s="95"/>
      <c r="Z148" s="152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95"/>
      <c r="AM148" s="152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95"/>
      <c r="AZ148" s="152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95"/>
      <c r="BM148" s="166"/>
      <c r="BN148" s="34">
        <v>700</v>
      </c>
    </row>
    <row r="149" spans="1:66" x14ac:dyDescent="0.35">
      <c r="A149" s="43">
        <v>42601</v>
      </c>
      <c r="B149" s="96">
        <v>0</v>
      </c>
      <c r="C149" s="96">
        <v>63</v>
      </c>
      <c r="D149" s="34"/>
      <c r="E149" s="95">
        <v>169</v>
      </c>
      <c r="F149" s="34"/>
      <c r="G149" s="34">
        <v>9.2200000000000006</v>
      </c>
      <c r="H149" s="96">
        <v>7.28</v>
      </c>
      <c r="I149" s="95">
        <v>8.41</v>
      </c>
      <c r="J149" s="34">
        <v>7.7</v>
      </c>
      <c r="K149" s="34">
        <v>7.84</v>
      </c>
      <c r="L149" s="95">
        <v>860</v>
      </c>
      <c r="M149" s="152"/>
      <c r="N149" s="34"/>
      <c r="O149" s="94"/>
      <c r="P149" s="94"/>
      <c r="Q149" s="94"/>
      <c r="R149" s="34"/>
      <c r="S149" s="34"/>
      <c r="T149" s="34"/>
      <c r="U149" s="34"/>
      <c r="V149" s="34"/>
      <c r="W149" s="34"/>
      <c r="X149" s="34"/>
      <c r="Y149" s="95"/>
      <c r="Z149" s="152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95"/>
      <c r="AM149" s="152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95"/>
      <c r="AZ149" s="152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95"/>
      <c r="BM149" s="166"/>
      <c r="BN149" s="34">
        <v>700</v>
      </c>
    </row>
    <row r="150" spans="1:66" x14ac:dyDescent="0.35">
      <c r="A150" s="43">
        <v>42602</v>
      </c>
      <c r="B150" s="96">
        <v>0</v>
      </c>
      <c r="C150" s="96"/>
      <c r="D150" s="34"/>
      <c r="E150" s="95">
        <v>94</v>
      </c>
      <c r="F150" s="34"/>
      <c r="G150" s="34"/>
      <c r="H150" s="96"/>
      <c r="I150" s="95"/>
      <c r="J150" s="34"/>
      <c r="K150" s="34"/>
      <c r="L150" s="95"/>
      <c r="M150" s="152"/>
      <c r="N150" s="34"/>
      <c r="O150" s="94"/>
      <c r="P150" s="94"/>
      <c r="Q150" s="94"/>
      <c r="R150" s="34"/>
      <c r="S150" s="34"/>
      <c r="T150" s="34"/>
      <c r="U150" s="34"/>
      <c r="V150" s="34"/>
      <c r="W150" s="34"/>
      <c r="X150" s="34"/>
      <c r="Y150" s="95"/>
      <c r="Z150" s="152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95"/>
      <c r="AM150" s="152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95"/>
      <c r="AZ150" s="152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95"/>
      <c r="BM150" s="166"/>
      <c r="BN150" s="34">
        <v>700</v>
      </c>
    </row>
    <row r="151" spans="1:66" x14ac:dyDescent="0.35">
      <c r="A151" s="43">
        <v>42603</v>
      </c>
      <c r="B151" s="96">
        <v>0</v>
      </c>
      <c r="C151" s="96"/>
      <c r="D151" s="34"/>
      <c r="E151" s="95">
        <v>0</v>
      </c>
      <c r="F151" s="34"/>
      <c r="G151" s="34"/>
      <c r="H151" s="96"/>
      <c r="I151" s="95"/>
      <c r="J151" s="34"/>
      <c r="K151" s="34"/>
      <c r="L151" s="95"/>
      <c r="M151" s="152"/>
      <c r="N151" s="34"/>
      <c r="O151" s="94"/>
      <c r="P151" s="94"/>
      <c r="Q151" s="94"/>
      <c r="R151" s="34"/>
      <c r="S151" s="34"/>
      <c r="T151" s="34"/>
      <c r="U151" s="34"/>
      <c r="V151" s="34"/>
      <c r="W151" s="34"/>
      <c r="X151" s="34"/>
      <c r="Y151" s="95"/>
      <c r="Z151" s="152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95"/>
      <c r="AM151" s="152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95"/>
      <c r="AZ151" s="152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95"/>
      <c r="BM151" s="166"/>
      <c r="BN151" s="34">
        <v>700</v>
      </c>
    </row>
    <row r="152" spans="1:66" x14ac:dyDescent="0.35">
      <c r="A152" s="43">
        <v>42604</v>
      </c>
      <c r="B152" s="96">
        <v>12</v>
      </c>
      <c r="C152" s="96">
        <v>183</v>
      </c>
      <c r="D152" s="34"/>
      <c r="E152" s="95">
        <v>0</v>
      </c>
      <c r="F152" s="34"/>
      <c r="G152" s="34">
        <v>6.51</v>
      </c>
      <c r="H152" s="96">
        <v>7.44</v>
      </c>
      <c r="I152" s="95">
        <v>10.06</v>
      </c>
      <c r="J152" s="34">
        <v>7.46</v>
      </c>
      <c r="K152" s="34">
        <v>7</v>
      </c>
      <c r="L152" s="95">
        <v>870</v>
      </c>
      <c r="M152" s="152"/>
      <c r="N152" s="34"/>
      <c r="O152" s="94"/>
      <c r="P152" s="94"/>
      <c r="Q152" s="94"/>
      <c r="R152" s="34"/>
      <c r="S152" s="34"/>
      <c r="T152" s="34"/>
      <c r="U152" s="34"/>
      <c r="V152" s="34"/>
      <c r="W152" s="34"/>
      <c r="X152" s="34"/>
      <c r="Y152" s="95"/>
      <c r="Z152" s="152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95"/>
      <c r="AM152" s="152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95"/>
      <c r="AZ152" s="152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95"/>
      <c r="BM152" s="166"/>
      <c r="BN152" s="34">
        <v>700</v>
      </c>
    </row>
    <row r="153" spans="1:66" x14ac:dyDescent="0.35">
      <c r="A153" s="43">
        <v>42605</v>
      </c>
      <c r="B153" s="96">
        <v>0</v>
      </c>
      <c r="C153" s="96">
        <v>45</v>
      </c>
      <c r="D153" s="34"/>
      <c r="E153" s="95">
        <v>159</v>
      </c>
      <c r="F153" s="34"/>
      <c r="G153" s="34">
        <v>5.39</v>
      </c>
      <c r="H153" s="96">
        <v>7.77</v>
      </c>
      <c r="I153" s="95">
        <v>14.37</v>
      </c>
      <c r="J153" s="34">
        <v>8.59</v>
      </c>
      <c r="K153" s="34">
        <v>12.12</v>
      </c>
      <c r="L153" s="95">
        <v>890</v>
      </c>
      <c r="M153" s="152">
        <v>0.625</v>
      </c>
      <c r="N153" s="34"/>
      <c r="O153" s="94"/>
      <c r="P153" s="94"/>
      <c r="Q153" s="94">
        <v>5.3</v>
      </c>
      <c r="R153" s="34"/>
      <c r="S153" s="34"/>
      <c r="T153" s="34"/>
      <c r="U153" s="34">
        <v>810</v>
      </c>
      <c r="V153" s="34">
        <v>3700</v>
      </c>
      <c r="W153" s="34"/>
      <c r="X153" s="34">
        <v>454</v>
      </c>
      <c r="Y153" s="95">
        <v>8.59</v>
      </c>
      <c r="Z153" s="152">
        <v>0.63194444444444442</v>
      </c>
      <c r="AA153" s="34"/>
      <c r="AB153" s="34"/>
      <c r="AC153" s="34"/>
      <c r="AD153" s="34">
        <v>4.8</v>
      </c>
      <c r="AE153" s="34"/>
      <c r="AF153" s="34"/>
      <c r="AG153" s="34"/>
      <c r="AH153" s="34">
        <v>1.6</v>
      </c>
      <c r="AI153" s="34">
        <v>1.6</v>
      </c>
      <c r="AJ153" s="34"/>
      <c r="AK153" s="34">
        <v>444</v>
      </c>
      <c r="AL153" s="95">
        <v>7.98</v>
      </c>
      <c r="AM153" s="152">
        <v>0.63888888888888895</v>
      </c>
      <c r="AN153" s="34"/>
      <c r="AO153" s="34"/>
      <c r="AP153" s="34"/>
      <c r="AQ153" s="34">
        <v>0.4</v>
      </c>
      <c r="AR153" s="34"/>
      <c r="AS153" s="34"/>
      <c r="AT153" s="34"/>
      <c r="AU153" s="34">
        <v>16</v>
      </c>
      <c r="AV153" s="34">
        <v>240</v>
      </c>
      <c r="AW153" s="34"/>
      <c r="AX153" s="34">
        <v>1563</v>
      </c>
      <c r="AY153" s="95">
        <v>7.07</v>
      </c>
      <c r="AZ153" s="152">
        <v>0.64583333333333337</v>
      </c>
      <c r="BA153" s="34"/>
      <c r="BB153" s="34"/>
      <c r="BC153" s="34"/>
      <c r="BD153" s="34">
        <v>0.4</v>
      </c>
      <c r="BE153" s="34"/>
      <c r="BF153" s="34"/>
      <c r="BG153" s="34"/>
      <c r="BH153" s="34">
        <v>78</v>
      </c>
      <c r="BI153" s="34">
        <v>250</v>
      </c>
      <c r="BJ153" s="34"/>
      <c r="BK153" s="34">
        <v>5.89</v>
      </c>
      <c r="BL153" s="95">
        <v>6.85</v>
      </c>
      <c r="BM153" s="166">
        <v>0.68611111111111101</v>
      </c>
      <c r="BN153" s="34">
        <v>700</v>
      </c>
    </row>
    <row r="154" spans="1:66" x14ac:dyDescent="0.35">
      <c r="A154" s="43">
        <v>42606</v>
      </c>
      <c r="B154" s="96">
        <v>0</v>
      </c>
      <c r="C154" s="96">
        <v>62</v>
      </c>
      <c r="D154" s="34"/>
      <c r="E154" s="95">
        <v>201</v>
      </c>
      <c r="F154" s="34"/>
      <c r="G154" s="34">
        <v>4.67</v>
      </c>
      <c r="H154" s="96">
        <v>7.51</v>
      </c>
      <c r="I154" s="95">
        <v>10.97</v>
      </c>
      <c r="J154" s="34">
        <v>7.91</v>
      </c>
      <c r="K154" s="34">
        <v>8.33</v>
      </c>
      <c r="L154" s="95">
        <v>770</v>
      </c>
      <c r="M154" s="152"/>
      <c r="N154" s="34"/>
      <c r="O154" s="94"/>
      <c r="P154" s="94"/>
      <c r="Q154" s="94"/>
      <c r="R154" s="34"/>
      <c r="S154" s="34"/>
      <c r="T154" s="34"/>
      <c r="U154" s="34"/>
      <c r="V154" s="34"/>
      <c r="W154" s="34"/>
      <c r="X154" s="34"/>
      <c r="Y154" s="95"/>
      <c r="Z154" s="152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95"/>
      <c r="AM154" s="152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95"/>
      <c r="AZ154" s="152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95"/>
      <c r="BM154" s="166"/>
      <c r="BN154" s="34">
        <v>700</v>
      </c>
    </row>
    <row r="155" spans="1:66" x14ac:dyDescent="0.35">
      <c r="A155" s="43">
        <v>42607</v>
      </c>
      <c r="B155" s="96">
        <v>37</v>
      </c>
      <c r="C155" s="96">
        <v>53</v>
      </c>
      <c r="D155" s="34"/>
      <c r="E155" s="95">
        <v>216</v>
      </c>
      <c r="F155" s="34"/>
      <c r="G155" s="34">
        <v>6.09</v>
      </c>
      <c r="H155" s="96">
        <v>7.61</v>
      </c>
      <c r="I155" s="95">
        <v>9.82</v>
      </c>
      <c r="J155" s="34">
        <v>7.67</v>
      </c>
      <c r="K155" s="34">
        <v>7.28</v>
      </c>
      <c r="L155" s="95">
        <v>820</v>
      </c>
      <c r="M155" s="152"/>
      <c r="N155" s="34"/>
      <c r="O155" s="94"/>
      <c r="P155" s="94"/>
      <c r="Q155" s="94"/>
      <c r="R155" s="34"/>
      <c r="S155" s="34"/>
      <c r="T155" s="34"/>
      <c r="U155" s="34"/>
      <c r="V155" s="34"/>
      <c r="W155" s="34"/>
      <c r="X155" s="34"/>
      <c r="Y155" s="95"/>
      <c r="Z155" s="152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95"/>
      <c r="AM155" s="152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95"/>
      <c r="AZ155" s="152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95"/>
      <c r="BM155" s="166"/>
      <c r="BN155" s="34">
        <v>700</v>
      </c>
    </row>
    <row r="156" spans="1:66" x14ac:dyDescent="0.35">
      <c r="A156" s="43">
        <v>42608</v>
      </c>
      <c r="B156" s="96">
        <v>39</v>
      </c>
      <c r="C156" s="96">
        <v>173</v>
      </c>
      <c r="D156" s="34"/>
      <c r="E156" s="95">
        <v>288</v>
      </c>
      <c r="F156" s="34"/>
      <c r="G156" s="34">
        <v>7.3</v>
      </c>
      <c r="H156" s="96">
        <v>7.25</v>
      </c>
      <c r="I156" s="95">
        <v>7.61</v>
      </c>
      <c r="J156" s="34">
        <v>7.2</v>
      </c>
      <c r="K156" s="34">
        <v>7.32</v>
      </c>
      <c r="L156" s="95">
        <v>810</v>
      </c>
      <c r="M156" s="152"/>
      <c r="N156" s="34"/>
      <c r="O156" s="94"/>
      <c r="P156" s="94"/>
      <c r="Q156" s="94"/>
      <c r="R156" s="34"/>
      <c r="S156" s="34"/>
      <c r="T156" s="34"/>
      <c r="U156" s="34"/>
      <c r="V156" s="34"/>
      <c r="W156" s="34"/>
      <c r="X156" s="34"/>
      <c r="Y156" s="95"/>
      <c r="Z156" s="152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95"/>
      <c r="AM156" s="152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95"/>
      <c r="AZ156" s="152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95"/>
      <c r="BM156" s="166"/>
      <c r="BN156" s="34">
        <v>700</v>
      </c>
    </row>
    <row r="157" spans="1:66" x14ac:dyDescent="0.35">
      <c r="A157" s="43">
        <v>42609</v>
      </c>
      <c r="B157" s="96">
        <v>0</v>
      </c>
      <c r="C157" s="96"/>
      <c r="D157" s="34"/>
      <c r="E157" s="95">
        <v>0</v>
      </c>
      <c r="F157" s="34"/>
      <c r="G157" s="34"/>
      <c r="H157" s="96"/>
      <c r="I157" s="95"/>
      <c r="J157" s="34"/>
      <c r="K157" s="34"/>
      <c r="L157" s="95"/>
      <c r="M157" s="152"/>
      <c r="N157" s="34"/>
      <c r="O157" s="94"/>
      <c r="P157" s="94"/>
      <c r="Q157" s="94"/>
      <c r="R157" s="34"/>
      <c r="S157" s="34"/>
      <c r="T157" s="34"/>
      <c r="U157" s="34"/>
      <c r="V157" s="34"/>
      <c r="W157" s="34"/>
      <c r="X157" s="34"/>
      <c r="Y157" s="95"/>
      <c r="Z157" s="152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95"/>
      <c r="AM157" s="152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95"/>
      <c r="AZ157" s="152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95"/>
      <c r="BM157" s="166"/>
      <c r="BN157" s="34">
        <v>700</v>
      </c>
    </row>
    <row r="158" spans="1:66" x14ac:dyDescent="0.35">
      <c r="A158" s="43">
        <v>42610</v>
      </c>
      <c r="B158" s="96">
        <v>0</v>
      </c>
      <c r="C158" s="96"/>
      <c r="D158" s="34"/>
      <c r="E158" s="95">
        <v>0</v>
      </c>
      <c r="F158" s="34"/>
      <c r="G158" s="34"/>
      <c r="H158" s="96"/>
      <c r="I158" s="95"/>
      <c r="J158" s="34"/>
      <c r="K158" s="34"/>
      <c r="L158" s="95"/>
      <c r="M158" s="152"/>
      <c r="N158" s="34"/>
      <c r="O158" s="94"/>
      <c r="P158" s="94"/>
      <c r="Q158" s="94"/>
      <c r="R158" s="34"/>
      <c r="S158" s="34"/>
      <c r="T158" s="34"/>
      <c r="U158" s="34"/>
      <c r="V158" s="34"/>
      <c r="W158" s="34"/>
      <c r="X158" s="34"/>
      <c r="Y158" s="95"/>
      <c r="Z158" s="152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95"/>
      <c r="AM158" s="152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95"/>
      <c r="AZ158" s="152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95"/>
      <c r="BM158" s="166"/>
      <c r="BN158" s="34">
        <v>700</v>
      </c>
    </row>
    <row r="159" spans="1:66" x14ac:dyDescent="0.35">
      <c r="A159" s="43">
        <v>42611</v>
      </c>
      <c r="B159" s="96">
        <v>13</v>
      </c>
      <c r="C159" s="96">
        <v>293</v>
      </c>
      <c r="D159" s="34"/>
      <c r="E159" s="95">
        <v>176</v>
      </c>
      <c r="F159" s="34"/>
      <c r="G159" s="34">
        <v>5.87</v>
      </c>
      <c r="H159" s="96">
        <v>7.33</v>
      </c>
      <c r="I159" s="95">
        <v>8.4499999999999993</v>
      </c>
      <c r="J159" s="34">
        <v>7.41</v>
      </c>
      <c r="K159" s="34">
        <v>8.2100000000000009</v>
      </c>
      <c r="L159" s="95">
        <v>900</v>
      </c>
      <c r="M159" s="152"/>
      <c r="N159" s="34"/>
      <c r="O159" s="94"/>
      <c r="P159" s="94"/>
      <c r="Q159" s="94"/>
      <c r="R159" s="34"/>
      <c r="S159" s="34"/>
      <c r="T159" s="34"/>
      <c r="U159" s="34"/>
      <c r="V159" s="34"/>
      <c r="W159" s="34"/>
      <c r="X159" s="34"/>
      <c r="Y159" s="95"/>
      <c r="Z159" s="152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95"/>
      <c r="AM159" s="152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95"/>
      <c r="AZ159" s="152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95"/>
      <c r="BM159" s="166"/>
      <c r="BN159" s="34">
        <v>700</v>
      </c>
    </row>
    <row r="160" spans="1:66" x14ac:dyDescent="0.35">
      <c r="A160" s="43">
        <v>42612</v>
      </c>
      <c r="B160" s="96">
        <v>2</v>
      </c>
      <c r="C160" s="96">
        <v>68</v>
      </c>
      <c r="D160" s="34"/>
      <c r="E160" s="95">
        <v>180</v>
      </c>
      <c r="F160" s="34"/>
      <c r="G160" s="34">
        <v>7.14</v>
      </c>
      <c r="H160" s="96">
        <v>7.46</v>
      </c>
      <c r="I160" s="95">
        <v>9.81</v>
      </c>
      <c r="J160" s="34">
        <v>8.01</v>
      </c>
      <c r="K160" s="34">
        <v>13.11</v>
      </c>
      <c r="L160" s="95">
        <v>800</v>
      </c>
      <c r="M160" s="152"/>
      <c r="N160" s="34"/>
      <c r="O160" s="94"/>
      <c r="P160" s="94"/>
      <c r="Q160" s="94"/>
      <c r="R160" s="34"/>
      <c r="S160" s="34"/>
      <c r="T160" s="34"/>
      <c r="U160" s="34"/>
      <c r="V160" s="34"/>
      <c r="W160" s="34"/>
      <c r="X160" s="34"/>
      <c r="Y160" s="95"/>
      <c r="Z160" s="152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95"/>
      <c r="AM160" s="152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95"/>
      <c r="AZ160" s="152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95"/>
      <c r="BM160" s="166"/>
      <c r="BN160" s="34">
        <v>700</v>
      </c>
    </row>
    <row r="161" spans="1:66" ht="13.15" thickBot="1" x14ac:dyDescent="0.4">
      <c r="A161" s="43">
        <v>42613</v>
      </c>
      <c r="B161" s="134">
        <v>0</v>
      </c>
      <c r="C161" s="134">
        <v>70</v>
      </c>
      <c r="D161" s="100"/>
      <c r="E161" s="101">
        <v>21</v>
      </c>
      <c r="F161" s="100"/>
      <c r="G161" s="100">
        <v>7.54</v>
      </c>
      <c r="H161" s="134"/>
      <c r="I161" s="101">
        <v>7.81</v>
      </c>
      <c r="J161" s="100"/>
      <c r="K161" s="100"/>
      <c r="L161" s="101">
        <v>870</v>
      </c>
      <c r="M161" s="158"/>
      <c r="N161" s="100"/>
      <c r="O161" s="99"/>
      <c r="P161" s="99"/>
      <c r="Q161" s="99"/>
      <c r="R161" s="100"/>
      <c r="S161" s="100"/>
      <c r="T161" s="100"/>
      <c r="U161" s="100"/>
      <c r="V161" s="100"/>
      <c r="W161" s="100"/>
      <c r="X161" s="100"/>
      <c r="Y161" s="101"/>
      <c r="Z161" s="158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1"/>
      <c r="AM161" s="158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1"/>
      <c r="AZ161" s="158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1"/>
      <c r="BM161" s="168"/>
      <c r="BN161" s="34">
        <v>700</v>
      </c>
    </row>
    <row r="162" spans="1:66" x14ac:dyDescent="0.35">
      <c r="A162" s="138">
        <v>42614</v>
      </c>
      <c r="B162" s="139">
        <v>0</v>
      </c>
      <c r="C162" s="139">
        <v>49</v>
      </c>
      <c r="D162" s="90"/>
      <c r="E162" s="91">
        <v>96</v>
      </c>
      <c r="F162" s="90"/>
      <c r="G162" s="90">
        <v>5.68</v>
      </c>
      <c r="H162" s="139">
        <v>7.96</v>
      </c>
      <c r="I162" s="91">
        <v>8.8000000000000007</v>
      </c>
      <c r="J162" s="90">
        <v>9.42</v>
      </c>
      <c r="K162" s="90">
        <v>11.15</v>
      </c>
      <c r="L162" s="91">
        <v>870</v>
      </c>
      <c r="M162" s="157"/>
      <c r="N162" s="90"/>
      <c r="O162" s="89"/>
      <c r="P162" s="89"/>
      <c r="Q162" s="89"/>
      <c r="R162" s="90"/>
      <c r="S162" s="90"/>
      <c r="T162" s="90"/>
      <c r="U162" s="90"/>
      <c r="V162" s="90"/>
      <c r="W162" s="90"/>
      <c r="X162" s="90"/>
      <c r="Y162" s="91"/>
      <c r="Z162" s="157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1"/>
      <c r="AM162" s="157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1"/>
      <c r="AZ162" s="163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1"/>
      <c r="BM162" s="165"/>
      <c r="BN162" s="34">
        <v>700</v>
      </c>
    </row>
    <row r="163" spans="1:66" x14ac:dyDescent="0.35">
      <c r="A163" s="43">
        <v>42615</v>
      </c>
      <c r="B163" s="96">
        <v>0</v>
      </c>
      <c r="C163" s="96">
        <v>44</v>
      </c>
      <c r="D163" s="34"/>
      <c r="E163" s="95">
        <v>60</v>
      </c>
      <c r="F163" s="34"/>
      <c r="G163" s="34">
        <v>7.07</v>
      </c>
      <c r="H163" s="96">
        <v>7.5</v>
      </c>
      <c r="I163" s="95">
        <v>8.11</v>
      </c>
      <c r="J163" s="34">
        <v>7.98</v>
      </c>
      <c r="K163" s="34">
        <v>6.39</v>
      </c>
      <c r="L163" s="95">
        <v>850</v>
      </c>
      <c r="M163" s="152"/>
      <c r="N163" s="34"/>
      <c r="O163" s="94"/>
      <c r="P163" s="94"/>
      <c r="Q163" s="94"/>
      <c r="R163" s="34"/>
      <c r="S163" s="34"/>
      <c r="T163" s="34"/>
      <c r="U163" s="34"/>
      <c r="V163" s="34"/>
      <c r="W163" s="34"/>
      <c r="X163" s="34"/>
      <c r="Y163" s="95"/>
      <c r="Z163" s="152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95"/>
      <c r="AM163" s="152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95"/>
      <c r="AZ163" s="16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95"/>
      <c r="BM163" s="166"/>
      <c r="BN163" s="34">
        <v>700</v>
      </c>
    </row>
    <row r="164" spans="1:66" x14ac:dyDescent="0.35">
      <c r="A164" s="43">
        <v>42616</v>
      </c>
      <c r="B164" s="96">
        <v>0</v>
      </c>
      <c r="C164" s="96"/>
      <c r="D164" s="34"/>
      <c r="E164" s="95">
        <v>60</v>
      </c>
      <c r="F164" s="34"/>
      <c r="G164" s="34"/>
      <c r="H164" s="96"/>
      <c r="I164" s="95"/>
      <c r="J164" s="34"/>
      <c r="K164" s="34"/>
      <c r="L164" s="95"/>
      <c r="M164" s="152"/>
      <c r="N164" s="34"/>
      <c r="O164" s="94"/>
      <c r="P164" s="94"/>
      <c r="Q164" s="94"/>
      <c r="R164" s="34"/>
      <c r="S164" s="34"/>
      <c r="T164" s="34"/>
      <c r="U164" s="34"/>
      <c r="V164" s="34"/>
      <c r="W164" s="34"/>
      <c r="X164" s="34"/>
      <c r="Y164" s="95"/>
      <c r="Z164" s="152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95"/>
      <c r="AM164" s="152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95"/>
      <c r="AZ164" s="16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95"/>
      <c r="BM164" s="169"/>
      <c r="BN164" s="34">
        <v>700</v>
      </c>
    </row>
    <row r="165" spans="1:66" x14ac:dyDescent="0.35">
      <c r="A165" s="43">
        <v>42617</v>
      </c>
      <c r="B165" s="96">
        <v>0</v>
      </c>
      <c r="C165" s="96"/>
      <c r="D165" s="34"/>
      <c r="E165" s="95">
        <v>75</v>
      </c>
      <c r="F165" s="34"/>
      <c r="G165" s="34"/>
      <c r="H165" s="96"/>
      <c r="I165" s="95"/>
      <c r="J165" s="34"/>
      <c r="K165" s="34"/>
      <c r="L165" s="95"/>
      <c r="M165" s="152"/>
      <c r="N165" s="34"/>
      <c r="O165" s="94"/>
      <c r="P165" s="94"/>
      <c r="Q165" s="94"/>
      <c r="R165" s="34"/>
      <c r="S165" s="34"/>
      <c r="T165" s="34"/>
      <c r="U165" s="34"/>
      <c r="V165" s="34"/>
      <c r="W165" s="34"/>
      <c r="X165" s="34"/>
      <c r="Y165" s="95"/>
      <c r="Z165" s="152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95"/>
      <c r="AM165" s="152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95"/>
      <c r="AZ165" s="16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95"/>
      <c r="BM165" s="166"/>
      <c r="BN165" s="34">
        <v>700</v>
      </c>
    </row>
    <row r="166" spans="1:66" x14ac:dyDescent="0.35">
      <c r="A166" s="43">
        <v>42618</v>
      </c>
      <c r="B166" s="96">
        <v>5</v>
      </c>
      <c r="C166" s="96">
        <v>142</v>
      </c>
      <c r="D166" s="34"/>
      <c r="E166" s="95">
        <v>42</v>
      </c>
      <c r="F166" s="34"/>
      <c r="G166" s="34">
        <v>7.93</v>
      </c>
      <c r="H166" s="96">
        <v>7.59</v>
      </c>
      <c r="I166" s="95">
        <v>9.83</v>
      </c>
      <c r="J166" s="34">
        <v>7.3</v>
      </c>
      <c r="K166" s="34">
        <v>6.78</v>
      </c>
      <c r="L166" s="95">
        <v>820</v>
      </c>
      <c r="M166" s="152"/>
      <c r="N166" s="34"/>
      <c r="O166" s="94"/>
      <c r="P166" s="94"/>
      <c r="Q166" s="94"/>
      <c r="R166" s="34"/>
      <c r="S166" s="34"/>
      <c r="T166" s="34"/>
      <c r="U166" s="34"/>
      <c r="V166" s="34"/>
      <c r="W166" s="34"/>
      <c r="X166" s="34"/>
      <c r="Y166" s="95"/>
      <c r="Z166" s="152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95"/>
      <c r="AM166" s="152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95"/>
      <c r="AZ166" s="16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95"/>
      <c r="BM166" s="166"/>
      <c r="BN166" s="34">
        <v>700</v>
      </c>
    </row>
    <row r="167" spans="1:66" x14ac:dyDescent="0.35">
      <c r="A167" s="43">
        <v>42619</v>
      </c>
      <c r="B167" s="96">
        <v>0</v>
      </c>
      <c r="C167" s="96">
        <v>41</v>
      </c>
      <c r="D167" s="34"/>
      <c r="E167" s="95">
        <v>31</v>
      </c>
      <c r="F167" s="34"/>
      <c r="G167" s="34">
        <v>6.64</v>
      </c>
      <c r="H167" s="96">
        <v>7.31</v>
      </c>
      <c r="I167" s="95">
        <v>7.4</v>
      </c>
      <c r="J167" s="34">
        <v>7.24</v>
      </c>
      <c r="K167" s="34">
        <v>4.05</v>
      </c>
      <c r="L167" s="95">
        <v>840</v>
      </c>
      <c r="M167" s="152"/>
      <c r="N167" s="34"/>
      <c r="O167" s="94"/>
      <c r="P167" s="94"/>
      <c r="Q167" s="94"/>
      <c r="R167" s="34"/>
      <c r="S167" s="34"/>
      <c r="T167" s="34"/>
      <c r="U167" s="34"/>
      <c r="V167" s="34"/>
      <c r="W167" s="34"/>
      <c r="X167" s="34"/>
      <c r="Y167" s="95"/>
      <c r="Z167" s="152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95"/>
      <c r="AM167" s="152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95"/>
      <c r="AZ167" s="16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95"/>
      <c r="BM167" s="166"/>
      <c r="BN167" s="34">
        <v>700</v>
      </c>
    </row>
    <row r="168" spans="1:66" x14ac:dyDescent="0.35">
      <c r="A168" s="43">
        <v>42620</v>
      </c>
      <c r="B168" s="96">
        <v>0</v>
      </c>
      <c r="C168" s="96">
        <v>47</v>
      </c>
      <c r="D168" s="34"/>
      <c r="E168" s="95">
        <v>3</v>
      </c>
      <c r="F168" s="34"/>
      <c r="G168" s="34">
        <v>6.53</v>
      </c>
      <c r="H168" s="96">
        <v>7.39</v>
      </c>
      <c r="I168" s="95">
        <v>7.62</v>
      </c>
      <c r="J168" s="34">
        <v>7.26</v>
      </c>
      <c r="K168" s="34">
        <v>4.1500000000000004</v>
      </c>
      <c r="L168" s="95">
        <v>820</v>
      </c>
      <c r="M168" s="152"/>
      <c r="N168" s="34"/>
      <c r="O168" s="94"/>
      <c r="P168" s="94"/>
      <c r="Q168" s="94"/>
      <c r="R168" s="34"/>
      <c r="S168" s="34"/>
      <c r="T168" s="34"/>
      <c r="U168" s="34"/>
      <c r="V168" s="34"/>
      <c r="W168" s="34"/>
      <c r="X168" s="34"/>
      <c r="Y168" s="95"/>
      <c r="Z168" s="152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95"/>
      <c r="AM168" s="152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95"/>
      <c r="AZ168" s="16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95"/>
      <c r="BM168" s="166"/>
      <c r="BN168" s="34">
        <v>700</v>
      </c>
    </row>
    <row r="169" spans="1:66" x14ac:dyDescent="0.35">
      <c r="A169" s="43">
        <v>42621</v>
      </c>
      <c r="B169" s="96">
        <v>3</v>
      </c>
      <c r="C169" s="96">
        <v>48</v>
      </c>
      <c r="D169" s="34"/>
      <c r="E169" s="95">
        <v>69</v>
      </c>
      <c r="F169" s="34"/>
      <c r="G169" s="34">
        <v>6.97</v>
      </c>
      <c r="H169" s="96">
        <v>7.37</v>
      </c>
      <c r="I169" s="95">
        <v>7.57</v>
      </c>
      <c r="J169" s="34">
        <v>7.36</v>
      </c>
      <c r="K169" s="34">
        <v>6.15</v>
      </c>
      <c r="L169" s="95">
        <v>820</v>
      </c>
      <c r="M169" s="152">
        <v>0.64583333333333337</v>
      </c>
      <c r="N169" s="34">
        <v>22</v>
      </c>
      <c r="O169" s="94">
        <v>70</v>
      </c>
      <c r="P169" s="94">
        <v>1.3</v>
      </c>
      <c r="Q169" s="94">
        <v>7.1</v>
      </c>
      <c r="R169" s="34">
        <v>14</v>
      </c>
      <c r="S169" s="34">
        <v>6.7</v>
      </c>
      <c r="T169" s="34">
        <v>4.3</v>
      </c>
      <c r="U169" s="34">
        <v>170</v>
      </c>
      <c r="V169" s="34">
        <v>140</v>
      </c>
      <c r="W169" s="34">
        <v>45</v>
      </c>
      <c r="X169" s="34">
        <v>451</v>
      </c>
      <c r="Y169" s="95">
        <v>7.36</v>
      </c>
      <c r="Z169" s="152">
        <v>0.64583333333333337</v>
      </c>
      <c r="AA169" s="34">
        <v>1.3</v>
      </c>
      <c r="AB169" s="34">
        <v>1.8</v>
      </c>
      <c r="AC169" s="34">
        <v>1.4</v>
      </c>
      <c r="AD169" s="34">
        <v>6.4</v>
      </c>
      <c r="AE169" s="34">
        <v>7.8</v>
      </c>
      <c r="AF169" s="34">
        <v>4.3</v>
      </c>
      <c r="AG169" s="34">
        <v>3.9</v>
      </c>
      <c r="AH169" s="34">
        <v>1.6</v>
      </c>
      <c r="AI169" s="34">
        <v>1.6</v>
      </c>
      <c r="AJ169" s="34">
        <v>0.1</v>
      </c>
      <c r="AK169" s="34">
        <v>436</v>
      </c>
      <c r="AL169" s="95">
        <v>7.84</v>
      </c>
      <c r="AM169" s="152">
        <v>0.625</v>
      </c>
      <c r="AN169" s="34">
        <v>0.59</v>
      </c>
      <c r="AO169" s="34">
        <v>2.6</v>
      </c>
      <c r="AP169" s="34">
        <v>4.5999999999999999E-2</v>
      </c>
      <c r="AQ169" s="34">
        <v>0.4</v>
      </c>
      <c r="AR169" s="34">
        <v>0.33</v>
      </c>
      <c r="AS169" s="34">
        <v>1.4999999999999999E-2</v>
      </c>
      <c r="AT169" s="34">
        <v>1.2E-2</v>
      </c>
      <c r="AU169" s="34">
        <v>110</v>
      </c>
      <c r="AV169" s="34">
        <v>280</v>
      </c>
      <c r="AW169" s="34">
        <v>2.1</v>
      </c>
      <c r="AX169" s="34">
        <v>818</v>
      </c>
      <c r="AY169" s="95">
        <v>7.17</v>
      </c>
      <c r="AZ169" s="164">
        <v>0.63541666666666663</v>
      </c>
      <c r="BA169" s="34">
        <v>0.73</v>
      </c>
      <c r="BB169" s="34">
        <v>25</v>
      </c>
      <c r="BC169" s="34">
        <v>3.3000000000000002E-2</v>
      </c>
      <c r="BD169" s="34">
        <v>0.4</v>
      </c>
      <c r="BE169" s="34">
        <v>0.2</v>
      </c>
      <c r="BF169" s="34">
        <v>1.6E-2</v>
      </c>
      <c r="BG169" s="34">
        <v>1.4999999999999999E-2</v>
      </c>
      <c r="BH169" s="34">
        <v>56</v>
      </c>
      <c r="BI169" s="34">
        <v>64</v>
      </c>
      <c r="BJ169" s="34">
        <v>1.6</v>
      </c>
      <c r="BK169" s="34">
        <v>21.7</v>
      </c>
      <c r="BL169" s="95">
        <v>7.47</v>
      </c>
      <c r="BM169" s="166">
        <v>0.73125000000000007</v>
      </c>
      <c r="BN169" s="34">
        <v>700</v>
      </c>
    </row>
    <row r="170" spans="1:66" x14ac:dyDescent="0.35">
      <c r="A170" s="43">
        <v>42622</v>
      </c>
      <c r="B170" s="96">
        <v>0</v>
      </c>
      <c r="C170" s="96">
        <v>60</v>
      </c>
      <c r="D170" s="34"/>
      <c r="E170" s="95">
        <v>52</v>
      </c>
      <c r="F170" s="34"/>
      <c r="G170" s="34">
        <v>8.25</v>
      </c>
      <c r="H170" s="96">
        <v>7.43</v>
      </c>
      <c r="I170" s="95">
        <v>7.11</v>
      </c>
      <c r="J170" s="34">
        <v>7.48</v>
      </c>
      <c r="K170" s="34">
        <v>6.2</v>
      </c>
      <c r="L170" s="95">
        <v>820</v>
      </c>
      <c r="M170" s="152"/>
      <c r="N170" s="34"/>
      <c r="O170" s="94"/>
      <c r="P170" s="94"/>
      <c r="Q170" s="94"/>
      <c r="R170" s="34"/>
      <c r="S170" s="34"/>
      <c r="T170" s="34"/>
      <c r="U170" s="34"/>
      <c r="V170" s="34"/>
      <c r="W170" s="34"/>
      <c r="X170" s="34"/>
      <c r="Y170" s="95"/>
      <c r="Z170" s="152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95"/>
      <c r="AM170" s="152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95"/>
      <c r="AZ170" s="16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95"/>
      <c r="BM170" s="166"/>
      <c r="BN170" s="34">
        <v>700</v>
      </c>
    </row>
    <row r="171" spans="1:66" x14ac:dyDescent="0.35">
      <c r="A171" s="43">
        <v>42623</v>
      </c>
      <c r="B171" s="96">
        <v>0</v>
      </c>
      <c r="C171" s="96"/>
      <c r="D171" s="34"/>
      <c r="E171" s="95">
        <v>54</v>
      </c>
      <c r="F171" s="34"/>
      <c r="G171" s="34"/>
      <c r="H171" s="96"/>
      <c r="I171" s="95"/>
      <c r="J171" s="34"/>
      <c r="K171" s="34"/>
      <c r="L171" s="95"/>
      <c r="M171" s="152"/>
      <c r="N171" s="34"/>
      <c r="O171" s="94"/>
      <c r="P171" s="94"/>
      <c r="Q171" s="94"/>
      <c r="R171" s="34"/>
      <c r="S171" s="34"/>
      <c r="T171" s="34"/>
      <c r="U171" s="34"/>
      <c r="V171" s="34"/>
      <c r="W171" s="34"/>
      <c r="X171" s="34"/>
      <c r="Y171" s="95"/>
      <c r="Z171" s="152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95"/>
      <c r="AM171" s="152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95"/>
      <c r="AZ171" s="16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95"/>
      <c r="BM171" s="166"/>
      <c r="BN171" s="34">
        <v>700</v>
      </c>
    </row>
    <row r="172" spans="1:66" x14ac:dyDescent="0.35">
      <c r="A172" s="43">
        <v>42624</v>
      </c>
      <c r="B172" s="96">
        <v>0</v>
      </c>
      <c r="C172" s="96"/>
      <c r="D172" s="34"/>
      <c r="E172" s="95">
        <v>63</v>
      </c>
      <c r="F172" s="34"/>
      <c r="G172" s="34"/>
      <c r="H172" s="96"/>
      <c r="I172" s="95"/>
      <c r="J172" s="34"/>
      <c r="K172" s="34"/>
      <c r="L172" s="95"/>
      <c r="M172" s="152"/>
      <c r="N172" s="34"/>
      <c r="O172" s="94"/>
      <c r="P172" s="94"/>
      <c r="Q172" s="94"/>
      <c r="R172" s="34"/>
      <c r="S172" s="34"/>
      <c r="T172" s="34"/>
      <c r="U172" s="34"/>
      <c r="V172" s="34"/>
      <c r="W172" s="34"/>
      <c r="X172" s="34"/>
      <c r="Y172" s="95"/>
      <c r="Z172" s="152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95"/>
      <c r="AM172" s="152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95"/>
      <c r="AZ172" s="16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95"/>
      <c r="BM172" s="166"/>
      <c r="BN172" s="34">
        <v>700</v>
      </c>
    </row>
    <row r="173" spans="1:66" x14ac:dyDescent="0.35">
      <c r="A173" s="43">
        <v>42625</v>
      </c>
      <c r="B173" s="96">
        <v>0</v>
      </c>
      <c r="C173" s="96">
        <v>214</v>
      </c>
      <c r="D173" s="34"/>
      <c r="E173" s="95">
        <v>60</v>
      </c>
      <c r="F173" s="34"/>
      <c r="G173" s="34">
        <v>5.2</v>
      </c>
      <c r="H173" s="96">
        <v>7.46</v>
      </c>
      <c r="I173" s="95">
        <v>5.82</v>
      </c>
      <c r="J173" s="34">
        <v>7.39</v>
      </c>
      <c r="K173" s="34">
        <v>6.45</v>
      </c>
      <c r="L173" s="95">
        <v>840</v>
      </c>
      <c r="M173" s="152"/>
      <c r="N173" s="34"/>
      <c r="O173" s="94"/>
      <c r="P173" s="94"/>
      <c r="Q173" s="94"/>
      <c r="R173" s="34"/>
      <c r="S173" s="34"/>
      <c r="T173" s="34"/>
      <c r="U173" s="34"/>
      <c r="V173" s="34"/>
      <c r="W173" s="34"/>
      <c r="X173" s="34"/>
      <c r="Y173" s="95"/>
      <c r="Z173" s="152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95"/>
      <c r="AM173" s="152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95"/>
      <c r="AZ173" s="16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95"/>
      <c r="BM173" s="166"/>
      <c r="BN173" s="34">
        <v>700</v>
      </c>
    </row>
    <row r="174" spans="1:66" x14ac:dyDescent="0.35">
      <c r="A174" s="43">
        <v>42626</v>
      </c>
      <c r="B174" s="96">
        <v>0</v>
      </c>
      <c r="C174" s="96">
        <v>47</v>
      </c>
      <c r="D174" s="34"/>
      <c r="E174" s="95">
        <v>57</v>
      </c>
      <c r="F174" s="34"/>
      <c r="G174" s="34">
        <v>4.29</v>
      </c>
      <c r="H174" s="96">
        <v>7.36</v>
      </c>
      <c r="I174" s="95">
        <v>4.97</v>
      </c>
      <c r="J174" s="34">
        <v>7.42</v>
      </c>
      <c r="K174" s="34">
        <v>7.35</v>
      </c>
      <c r="L174" s="95">
        <v>840</v>
      </c>
      <c r="M174" s="152"/>
      <c r="N174" s="34"/>
      <c r="O174" s="94"/>
      <c r="P174" s="94"/>
      <c r="Q174" s="94"/>
      <c r="R174" s="34"/>
      <c r="S174" s="34"/>
      <c r="T174" s="34"/>
      <c r="U174" s="34"/>
      <c r="V174" s="34"/>
      <c r="W174" s="34"/>
      <c r="X174" s="34"/>
      <c r="Y174" s="95"/>
      <c r="Z174" s="152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95"/>
      <c r="AM174" s="152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95"/>
      <c r="AZ174" s="16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95"/>
      <c r="BM174" s="166"/>
      <c r="BN174" s="34">
        <v>700</v>
      </c>
    </row>
    <row r="175" spans="1:66" x14ac:dyDescent="0.35">
      <c r="A175" s="43">
        <v>42627</v>
      </c>
      <c r="B175" s="96">
        <v>0</v>
      </c>
      <c r="C175" s="96">
        <v>50</v>
      </c>
      <c r="D175" s="34"/>
      <c r="E175" s="95">
        <v>0</v>
      </c>
      <c r="F175" s="34"/>
      <c r="G175" s="34">
        <v>4.9000000000000004</v>
      </c>
      <c r="H175" s="96">
        <v>7.46</v>
      </c>
      <c r="I175" s="95">
        <v>6.94</v>
      </c>
      <c r="J175" s="34">
        <v>7.41</v>
      </c>
      <c r="K175" s="34">
        <v>6.48</v>
      </c>
      <c r="L175" s="95">
        <v>820</v>
      </c>
      <c r="M175" s="152"/>
      <c r="N175" s="34"/>
      <c r="O175" s="94"/>
      <c r="P175" s="94"/>
      <c r="Q175" s="94"/>
      <c r="R175" s="34"/>
      <c r="S175" s="34"/>
      <c r="T175" s="34"/>
      <c r="U175" s="34"/>
      <c r="V175" s="34"/>
      <c r="W175" s="34"/>
      <c r="X175" s="34"/>
      <c r="Y175" s="95"/>
      <c r="Z175" s="152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95"/>
      <c r="AM175" s="152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95"/>
      <c r="AZ175" s="16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95"/>
      <c r="BM175" s="166"/>
      <c r="BN175" s="34">
        <v>700</v>
      </c>
    </row>
    <row r="176" spans="1:66" x14ac:dyDescent="0.35">
      <c r="A176" s="43">
        <v>42628</v>
      </c>
      <c r="B176" s="96">
        <v>0</v>
      </c>
      <c r="C176" s="96">
        <v>46</v>
      </c>
      <c r="D176" s="34"/>
      <c r="E176" s="95">
        <v>69</v>
      </c>
      <c r="F176" s="34"/>
      <c r="G176" s="34">
        <v>6.98</v>
      </c>
      <c r="H176" s="96">
        <v>7.4</v>
      </c>
      <c r="I176" s="95">
        <v>7.17</v>
      </c>
      <c r="J176" s="34">
        <v>7.58</v>
      </c>
      <c r="K176" s="34">
        <v>6.88</v>
      </c>
      <c r="L176" s="95">
        <v>860</v>
      </c>
      <c r="M176" s="152"/>
      <c r="N176" s="34"/>
      <c r="O176" s="94"/>
      <c r="P176" s="94"/>
      <c r="Q176" s="94"/>
      <c r="R176" s="34"/>
      <c r="S176" s="34"/>
      <c r="T176" s="34"/>
      <c r="U176" s="34"/>
      <c r="V176" s="34"/>
      <c r="W176" s="34"/>
      <c r="X176" s="34"/>
      <c r="Y176" s="95"/>
      <c r="Z176" s="152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95"/>
      <c r="AM176" s="152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95"/>
      <c r="AZ176" s="16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95"/>
      <c r="BM176" s="166"/>
      <c r="BN176" s="34">
        <v>700</v>
      </c>
    </row>
    <row r="177" spans="1:66" x14ac:dyDescent="0.35">
      <c r="A177" s="43">
        <v>42629</v>
      </c>
      <c r="B177" s="96">
        <v>1</v>
      </c>
      <c r="C177" s="96">
        <v>38</v>
      </c>
      <c r="D177" s="34"/>
      <c r="E177" s="95">
        <v>60</v>
      </c>
      <c r="F177" s="34"/>
      <c r="G177" s="34">
        <v>7.41</v>
      </c>
      <c r="H177" s="96">
        <v>7.48</v>
      </c>
      <c r="I177" s="95">
        <v>7.01</v>
      </c>
      <c r="J177" s="34">
        <v>7.46</v>
      </c>
      <c r="K177" s="34">
        <v>7.12</v>
      </c>
      <c r="L177" s="95">
        <v>830</v>
      </c>
      <c r="M177" s="152"/>
      <c r="N177" s="34"/>
      <c r="O177" s="94"/>
      <c r="P177" s="94"/>
      <c r="Q177" s="94"/>
      <c r="R177" s="34"/>
      <c r="S177" s="34"/>
      <c r="T177" s="34"/>
      <c r="U177" s="34"/>
      <c r="V177" s="34"/>
      <c r="W177" s="34"/>
      <c r="X177" s="34"/>
      <c r="Y177" s="95"/>
      <c r="Z177" s="152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95"/>
      <c r="AM177" s="152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95"/>
      <c r="AZ177" s="16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95"/>
      <c r="BM177" s="166"/>
      <c r="BN177" s="34">
        <v>700</v>
      </c>
    </row>
    <row r="178" spans="1:66" x14ac:dyDescent="0.35">
      <c r="A178" s="43">
        <v>42630</v>
      </c>
      <c r="B178" s="96">
        <v>0</v>
      </c>
      <c r="C178" s="96"/>
      <c r="D178" s="34"/>
      <c r="E178" s="95">
        <v>99</v>
      </c>
      <c r="F178" s="34"/>
      <c r="G178" s="34"/>
      <c r="H178" s="96"/>
      <c r="I178" s="95"/>
      <c r="J178" s="34"/>
      <c r="K178" s="34"/>
      <c r="L178" s="95"/>
      <c r="M178" s="152"/>
      <c r="N178" s="34"/>
      <c r="O178" s="94"/>
      <c r="P178" s="94"/>
      <c r="Q178" s="94"/>
      <c r="R178" s="34"/>
      <c r="S178" s="34"/>
      <c r="T178" s="34"/>
      <c r="U178" s="34"/>
      <c r="V178" s="34"/>
      <c r="W178" s="34"/>
      <c r="X178" s="34"/>
      <c r="Y178" s="95"/>
      <c r="Z178" s="152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95"/>
      <c r="AM178" s="152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95"/>
      <c r="AZ178" s="16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95"/>
      <c r="BM178" s="166"/>
      <c r="BN178" s="34">
        <v>700</v>
      </c>
    </row>
    <row r="179" spans="1:66" x14ac:dyDescent="0.35">
      <c r="A179" s="43">
        <v>42631</v>
      </c>
      <c r="B179" s="96">
        <v>0</v>
      </c>
      <c r="C179" s="96"/>
      <c r="D179" s="34"/>
      <c r="E179" s="95">
        <v>105</v>
      </c>
      <c r="F179" s="34"/>
      <c r="G179" s="34"/>
      <c r="H179" s="96"/>
      <c r="I179" s="95"/>
      <c r="J179" s="34"/>
      <c r="K179" s="34"/>
      <c r="L179" s="95"/>
      <c r="M179" s="152"/>
      <c r="N179" s="34"/>
      <c r="O179" s="94"/>
      <c r="P179" s="94"/>
      <c r="Q179" s="94"/>
      <c r="R179" s="34"/>
      <c r="S179" s="34"/>
      <c r="T179" s="34"/>
      <c r="U179" s="34"/>
      <c r="V179" s="34"/>
      <c r="W179" s="34"/>
      <c r="X179" s="34"/>
      <c r="Y179" s="95"/>
      <c r="Z179" s="152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95"/>
      <c r="AM179" s="152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95"/>
      <c r="AZ179" s="16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95"/>
      <c r="BM179" s="166"/>
      <c r="BN179" s="34">
        <v>700</v>
      </c>
    </row>
    <row r="180" spans="1:66" x14ac:dyDescent="0.35">
      <c r="A180" s="43">
        <v>42632</v>
      </c>
      <c r="B180" s="96">
        <v>14</v>
      </c>
      <c r="C180" s="96">
        <v>169</v>
      </c>
      <c r="D180" s="34"/>
      <c r="E180" s="95">
        <v>57</v>
      </c>
      <c r="F180" s="34"/>
      <c r="G180" s="34">
        <v>6.53</v>
      </c>
      <c r="H180" s="96">
        <v>7.55</v>
      </c>
      <c r="I180" s="95">
        <v>6.72</v>
      </c>
      <c r="J180" s="34">
        <v>7.59</v>
      </c>
      <c r="K180" s="34">
        <v>6.99</v>
      </c>
      <c r="L180" s="95">
        <v>840</v>
      </c>
      <c r="M180" s="152"/>
      <c r="N180" s="34"/>
      <c r="O180" s="94"/>
      <c r="P180" s="94"/>
      <c r="Q180" s="94"/>
      <c r="R180" s="34"/>
      <c r="S180" s="34"/>
      <c r="T180" s="34"/>
      <c r="U180" s="34"/>
      <c r="V180" s="34"/>
      <c r="W180" s="34"/>
      <c r="X180" s="34"/>
      <c r="Y180" s="95"/>
      <c r="Z180" s="152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95"/>
      <c r="AM180" s="152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95"/>
      <c r="AZ180" s="16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95"/>
      <c r="BM180" s="166"/>
      <c r="BN180" s="34">
        <v>700</v>
      </c>
    </row>
    <row r="181" spans="1:66" x14ac:dyDescent="0.35">
      <c r="A181" s="43">
        <v>42633</v>
      </c>
      <c r="B181" s="96">
        <v>0</v>
      </c>
      <c r="C181" s="96">
        <v>38</v>
      </c>
      <c r="D181" s="34"/>
      <c r="E181" s="95">
        <v>33</v>
      </c>
      <c r="F181" s="34"/>
      <c r="G181" s="34">
        <v>7.27</v>
      </c>
      <c r="H181" s="96">
        <v>7.54</v>
      </c>
      <c r="I181" s="95">
        <v>6.74</v>
      </c>
      <c r="J181" s="34">
        <v>7.5</v>
      </c>
      <c r="K181" s="34">
        <v>6.63</v>
      </c>
      <c r="L181" s="95">
        <v>830</v>
      </c>
      <c r="M181" s="152"/>
      <c r="N181" s="34"/>
      <c r="O181" s="94"/>
      <c r="P181" s="94"/>
      <c r="Q181" s="94"/>
      <c r="R181" s="34"/>
      <c r="S181" s="34"/>
      <c r="T181" s="34"/>
      <c r="U181" s="34"/>
      <c r="V181" s="34"/>
      <c r="W181" s="34"/>
      <c r="X181" s="34"/>
      <c r="Y181" s="95"/>
      <c r="Z181" s="152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95"/>
      <c r="AM181" s="152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95"/>
      <c r="AZ181" s="16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95"/>
      <c r="BM181" s="166"/>
      <c r="BN181" s="34">
        <v>700</v>
      </c>
    </row>
    <row r="182" spans="1:66" x14ac:dyDescent="0.35">
      <c r="A182" s="43">
        <v>42634</v>
      </c>
      <c r="B182" s="96">
        <v>45</v>
      </c>
      <c r="C182" s="96">
        <v>61</v>
      </c>
      <c r="D182" s="34"/>
      <c r="E182" s="95">
        <v>299</v>
      </c>
      <c r="F182" s="34"/>
      <c r="G182" s="34">
        <v>6.61</v>
      </c>
      <c r="H182" s="96"/>
      <c r="I182" s="95"/>
      <c r="J182" s="34"/>
      <c r="K182" s="34">
        <v>7.49</v>
      </c>
      <c r="L182" s="95">
        <v>810</v>
      </c>
      <c r="M182" s="152"/>
      <c r="N182" s="34"/>
      <c r="O182" s="94"/>
      <c r="P182" s="94"/>
      <c r="Q182" s="94"/>
      <c r="R182" s="34"/>
      <c r="S182" s="34"/>
      <c r="T182" s="34"/>
      <c r="U182" s="34"/>
      <c r="V182" s="34"/>
      <c r="W182" s="34"/>
      <c r="X182" s="34"/>
      <c r="Y182" s="95"/>
      <c r="Z182" s="152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95"/>
      <c r="AM182" s="152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95"/>
      <c r="AZ182" s="16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95"/>
      <c r="BM182" s="166"/>
      <c r="BN182" s="34">
        <v>700</v>
      </c>
    </row>
    <row r="183" spans="1:66" x14ac:dyDescent="0.35">
      <c r="A183" s="43">
        <v>42635</v>
      </c>
      <c r="B183" s="96">
        <v>45</v>
      </c>
      <c r="C183" s="96">
        <v>174</v>
      </c>
      <c r="D183" s="34"/>
      <c r="E183" s="95">
        <v>341</v>
      </c>
      <c r="F183" s="34"/>
      <c r="G183" s="34">
        <v>6.45</v>
      </c>
      <c r="H183" s="96">
        <v>7.55</v>
      </c>
      <c r="I183" s="95">
        <v>6.71</v>
      </c>
      <c r="J183" s="34">
        <v>7.49</v>
      </c>
      <c r="K183" s="34">
        <v>6.38</v>
      </c>
      <c r="L183" s="95">
        <v>810</v>
      </c>
      <c r="M183" s="152"/>
      <c r="N183" s="34"/>
      <c r="O183" s="94"/>
      <c r="P183" s="94"/>
      <c r="Q183" s="94"/>
      <c r="R183" s="34"/>
      <c r="S183" s="34"/>
      <c r="T183" s="34"/>
      <c r="U183" s="34"/>
      <c r="V183" s="34"/>
      <c r="W183" s="34"/>
      <c r="X183" s="34"/>
      <c r="Y183" s="95"/>
      <c r="Z183" s="152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95"/>
      <c r="AM183" s="152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95"/>
      <c r="AZ183" s="16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95"/>
      <c r="BM183" s="166"/>
      <c r="BN183" s="34">
        <v>700</v>
      </c>
    </row>
    <row r="184" spans="1:66" x14ac:dyDescent="0.35">
      <c r="A184" s="43">
        <v>42636</v>
      </c>
      <c r="B184" s="96">
        <v>0</v>
      </c>
      <c r="C184" s="96"/>
      <c r="D184" s="34"/>
      <c r="E184" s="95">
        <v>232</v>
      </c>
      <c r="F184" s="34"/>
      <c r="G184" s="34">
        <v>4.7300000000000004</v>
      </c>
      <c r="H184" s="96"/>
      <c r="I184" s="95"/>
      <c r="J184" s="34"/>
      <c r="K184" s="34">
        <v>7.14</v>
      </c>
      <c r="L184" s="95">
        <v>810</v>
      </c>
      <c r="M184" s="152"/>
      <c r="N184" s="34"/>
      <c r="O184" s="94"/>
      <c r="P184" s="94"/>
      <c r="Q184" s="94"/>
      <c r="R184" s="34"/>
      <c r="S184" s="34"/>
      <c r="T184" s="34"/>
      <c r="U184" s="34"/>
      <c r="V184" s="34"/>
      <c r="W184" s="34"/>
      <c r="X184" s="34"/>
      <c r="Y184" s="95"/>
      <c r="Z184" s="152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95"/>
      <c r="AM184" s="152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95"/>
      <c r="AZ184" s="16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95"/>
      <c r="BM184" s="166"/>
      <c r="BN184" s="34">
        <v>700</v>
      </c>
    </row>
    <row r="185" spans="1:66" x14ac:dyDescent="0.35">
      <c r="A185" s="43">
        <v>42637</v>
      </c>
      <c r="B185" s="96">
        <v>0</v>
      </c>
      <c r="C185" s="96"/>
      <c r="D185" s="34"/>
      <c r="E185" s="95">
        <v>176</v>
      </c>
      <c r="F185" s="34"/>
      <c r="G185" s="34"/>
      <c r="H185" s="96"/>
      <c r="I185" s="95"/>
      <c r="J185" s="34"/>
      <c r="K185" s="34"/>
      <c r="L185" s="95"/>
      <c r="M185" s="152"/>
      <c r="N185" s="34"/>
      <c r="O185" s="94"/>
      <c r="P185" s="94"/>
      <c r="Q185" s="94"/>
      <c r="R185" s="34"/>
      <c r="S185" s="34"/>
      <c r="T185" s="34"/>
      <c r="U185" s="34"/>
      <c r="V185" s="34"/>
      <c r="W185" s="34"/>
      <c r="X185" s="34"/>
      <c r="Y185" s="95"/>
      <c r="Z185" s="152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95"/>
      <c r="AM185" s="152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95"/>
      <c r="AZ185" s="16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95"/>
      <c r="BM185" s="166"/>
      <c r="BN185" s="34">
        <v>700</v>
      </c>
    </row>
    <row r="186" spans="1:66" x14ac:dyDescent="0.35">
      <c r="A186" s="43">
        <v>42638</v>
      </c>
      <c r="B186" s="96">
        <v>0</v>
      </c>
      <c r="C186" s="96"/>
      <c r="D186" s="34"/>
      <c r="E186" s="95">
        <v>299</v>
      </c>
      <c r="F186" s="34"/>
      <c r="G186" s="34"/>
      <c r="H186" s="96"/>
      <c r="I186" s="95"/>
      <c r="J186" s="34"/>
      <c r="K186" s="34"/>
      <c r="L186" s="95"/>
      <c r="M186" s="152"/>
      <c r="N186" s="34"/>
      <c r="O186" s="94"/>
      <c r="P186" s="94"/>
      <c r="Q186" s="94"/>
      <c r="R186" s="34"/>
      <c r="S186" s="34"/>
      <c r="T186" s="34"/>
      <c r="U186" s="34"/>
      <c r="V186" s="34"/>
      <c r="W186" s="34"/>
      <c r="X186" s="34"/>
      <c r="Y186" s="95"/>
      <c r="Z186" s="152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95"/>
      <c r="AM186" s="152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95"/>
      <c r="AZ186" s="16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95"/>
      <c r="BM186" s="166"/>
      <c r="BN186" s="34">
        <v>700</v>
      </c>
    </row>
    <row r="187" spans="1:66" x14ac:dyDescent="0.35">
      <c r="A187" s="43">
        <v>42639</v>
      </c>
      <c r="B187" s="96">
        <v>84</v>
      </c>
      <c r="C187" s="96">
        <v>686</v>
      </c>
      <c r="D187" s="34"/>
      <c r="E187" s="95">
        <v>294</v>
      </c>
      <c r="F187" s="34"/>
      <c r="G187" s="34">
        <v>7.13</v>
      </c>
      <c r="H187" s="96">
        <v>7.47</v>
      </c>
      <c r="I187" s="95">
        <v>7.16</v>
      </c>
      <c r="J187" s="34">
        <v>7.49</v>
      </c>
      <c r="K187" s="34">
        <v>6.37</v>
      </c>
      <c r="L187" s="95">
        <v>890</v>
      </c>
      <c r="M187" s="152"/>
      <c r="N187" s="34"/>
      <c r="O187" s="94"/>
      <c r="P187" s="94"/>
      <c r="Q187" s="94"/>
      <c r="R187" s="34"/>
      <c r="S187" s="34"/>
      <c r="T187" s="34"/>
      <c r="U187" s="34"/>
      <c r="V187" s="34"/>
      <c r="W187" s="34"/>
      <c r="X187" s="34"/>
      <c r="Y187" s="95"/>
      <c r="Z187" s="152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95"/>
      <c r="AM187" s="152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95"/>
      <c r="AZ187" s="16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95"/>
      <c r="BM187" s="166"/>
      <c r="BN187" s="34">
        <v>700</v>
      </c>
    </row>
    <row r="188" spans="1:66" x14ac:dyDescent="0.35">
      <c r="A188" s="43">
        <v>42640</v>
      </c>
      <c r="B188" s="96">
        <v>24</v>
      </c>
      <c r="C188" s="96">
        <v>194</v>
      </c>
      <c r="D188" s="34"/>
      <c r="E188" s="95">
        <v>128</v>
      </c>
      <c r="F188" s="34"/>
      <c r="G188" s="34">
        <v>4.9400000000000004</v>
      </c>
      <c r="H188" s="96">
        <v>7.4</v>
      </c>
      <c r="I188" s="95">
        <v>6.61</v>
      </c>
      <c r="J188" s="34">
        <v>7.34</v>
      </c>
      <c r="K188" s="34">
        <v>6.31</v>
      </c>
      <c r="L188" s="95">
        <v>890</v>
      </c>
      <c r="M188" s="152"/>
      <c r="N188" s="34"/>
      <c r="O188" s="94"/>
      <c r="P188" s="94"/>
      <c r="Q188" s="94"/>
      <c r="R188" s="34"/>
      <c r="S188" s="34"/>
      <c r="T188" s="34"/>
      <c r="U188" s="34"/>
      <c r="V188" s="34"/>
      <c r="W188" s="34"/>
      <c r="X188" s="34"/>
      <c r="Y188" s="95"/>
      <c r="Z188" s="152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95"/>
      <c r="AM188" s="152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95"/>
      <c r="AZ188" s="16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95"/>
      <c r="BM188" s="166"/>
      <c r="BN188" s="34">
        <v>700</v>
      </c>
    </row>
    <row r="189" spans="1:66" x14ac:dyDescent="0.35">
      <c r="A189" s="43">
        <v>42641</v>
      </c>
      <c r="B189" s="96">
        <v>27</v>
      </c>
      <c r="C189" s="96">
        <v>263</v>
      </c>
      <c r="D189" s="34"/>
      <c r="E189" s="95">
        <v>188</v>
      </c>
      <c r="F189" s="34"/>
      <c r="G189" s="34">
        <v>4.2</v>
      </c>
      <c r="H189" s="96">
        <v>7.22</v>
      </c>
      <c r="I189" s="95">
        <v>4.88</v>
      </c>
      <c r="J189" s="34">
        <v>7.46</v>
      </c>
      <c r="K189" s="34">
        <v>6.26</v>
      </c>
      <c r="L189" s="95">
        <v>1050</v>
      </c>
      <c r="M189" s="152"/>
      <c r="N189" s="34"/>
      <c r="O189" s="94"/>
      <c r="P189" s="94"/>
      <c r="Q189" s="94"/>
      <c r="R189" s="34"/>
      <c r="S189" s="34"/>
      <c r="T189" s="34"/>
      <c r="U189" s="34"/>
      <c r="V189" s="34"/>
      <c r="W189" s="34"/>
      <c r="X189" s="34"/>
      <c r="Y189" s="95"/>
      <c r="Z189" s="152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95"/>
      <c r="AM189" s="152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95"/>
      <c r="AZ189" s="16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95"/>
      <c r="BM189" s="166"/>
      <c r="BN189" s="34">
        <v>700</v>
      </c>
    </row>
    <row r="190" spans="1:66" x14ac:dyDescent="0.35">
      <c r="A190" s="43">
        <v>42642</v>
      </c>
      <c r="B190" s="96">
        <v>16</v>
      </c>
      <c r="C190" s="96">
        <v>218</v>
      </c>
      <c r="D190" s="34"/>
      <c r="E190" s="95">
        <v>350</v>
      </c>
      <c r="F190" s="34"/>
      <c r="G190" s="34">
        <v>7.19</v>
      </c>
      <c r="H190" s="96">
        <v>7.34</v>
      </c>
      <c r="I190" s="95">
        <v>6.76</v>
      </c>
      <c r="J190" s="34">
        <v>7.42</v>
      </c>
      <c r="K190" s="34">
        <v>6.18</v>
      </c>
      <c r="L190" s="95">
        <v>1000</v>
      </c>
      <c r="M190" s="152"/>
      <c r="N190" s="34"/>
      <c r="O190" s="94"/>
      <c r="P190" s="94"/>
      <c r="Q190" s="94"/>
      <c r="R190" s="34"/>
      <c r="S190" s="34"/>
      <c r="T190" s="34"/>
      <c r="U190" s="34"/>
      <c r="V190" s="34"/>
      <c r="W190" s="34"/>
      <c r="X190" s="34"/>
      <c r="Y190" s="95"/>
      <c r="Z190" s="152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95"/>
      <c r="AM190" s="152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95"/>
      <c r="AZ190" s="16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95"/>
      <c r="BM190" s="166"/>
      <c r="BN190" s="34">
        <v>700</v>
      </c>
    </row>
    <row r="191" spans="1:66" ht="13.15" thickBot="1" x14ac:dyDescent="0.4">
      <c r="A191" s="43">
        <v>42643</v>
      </c>
      <c r="B191" s="96">
        <v>20</v>
      </c>
      <c r="C191" s="96">
        <v>202</v>
      </c>
      <c r="D191" s="34"/>
      <c r="E191" s="95">
        <v>318</v>
      </c>
      <c r="F191" s="34"/>
      <c r="G191" s="34">
        <v>4.43</v>
      </c>
      <c r="H191" s="96">
        <v>7.28</v>
      </c>
      <c r="I191" s="95">
        <v>4.97</v>
      </c>
      <c r="J191" s="34">
        <v>7.39</v>
      </c>
      <c r="K191" s="34">
        <v>5.13</v>
      </c>
      <c r="L191" s="95">
        <v>1000</v>
      </c>
      <c r="M191" s="152"/>
      <c r="N191" s="34"/>
      <c r="O191" s="94"/>
      <c r="P191" s="94"/>
      <c r="Q191" s="94"/>
      <c r="R191" s="34"/>
      <c r="S191" s="34"/>
      <c r="T191" s="34"/>
      <c r="U191" s="34"/>
      <c r="V191" s="34"/>
      <c r="W191" s="34"/>
      <c r="X191" s="34"/>
      <c r="Y191" s="95"/>
      <c r="Z191" s="152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95"/>
      <c r="AM191" s="152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95"/>
      <c r="AZ191" s="16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95"/>
      <c r="BM191" s="167"/>
      <c r="BN191" s="34">
        <v>700</v>
      </c>
    </row>
    <row r="192" spans="1:66" x14ac:dyDescent="0.35">
      <c r="A192" s="175">
        <v>42644</v>
      </c>
      <c r="B192" s="122">
        <v>0</v>
      </c>
      <c r="C192" s="127"/>
      <c r="D192" s="88"/>
      <c r="E192" s="137">
        <v>351</v>
      </c>
      <c r="F192" s="127"/>
      <c r="G192" s="128"/>
      <c r="H192" s="127"/>
      <c r="I192" s="128"/>
      <c r="J192" s="127"/>
      <c r="K192" s="88"/>
      <c r="L192" s="128"/>
      <c r="M192" s="86"/>
      <c r="N192" s="88"/>
      <c r="O192" s="89"/>
      <c r="P192" s="89"/>
      <c r="Q192" s="89"/>
      <c r="R192" s="90"/>
      <c r="S192" s="90"/>
      <c r="T192" s="90"/>
      <c r="U192" s="90"/>
      <c r="V192" s="90"/>
      <c r="W192" s="90"/>
      <c r="X192" s="90"/>
      <c r="Y192" s="91"/>
      <c r="Z192" s="92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1"/>
      <c r="AM192" s="92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1"/>
      <c r="AZ192" s="92"/>
      <c r="BA192" s="90"/>
      <c r="BB192" s="90"/>
      <c r="BC192" s="90"/>
      <c r="BD192" s="90"/>
      <c r="BE192" s="90"/>
      <c r="BF192" s="90"/>
      <c r="BG192" s="90"/>
      <c r="BH192" s="90"/>
      <c r="BI192" s="90"/>
      <c r="BJ192" s="90"/>
      <c r="BK192" s="90"/>
      <c r="BL192" s="91"/>
      <c r="BM192" s="122"/>
      <c r="BN192" s="34">
        <v>700</v>
      </c>
    </row>
    <row r="193" spans="1:66" x14ac:dyDescent="0.35">
      <c r="A193" s="176">
        <v>42645</v>
      </c>
      <c r="B193" s="124">
        <v>0</v>
      </c>
      <c r="C193" s="129"/>
      <c r="D193" s="84"/>
      <c r="E193" s="135">
        <v>338</v>
      </c>
      <c r="F193" s="129"/>
      <c r="G193" s="130"/>
      <c r="H193" s="129"/>
      <c r="I193" s="130"/>
      <c r="J193" s="129"/>
      <c r="K193" s="84"/>
      <c r="L193" s="130"/>
      <c r="M193" s="84"/>
      <c r="N193" s="84"/>
      <c r="O193" s="94"/>
      <c r="P193" s="94"/>
      <c r="Q193" s="94"/>
      <c r="R193" s="34"/>
      <c r="S193" s="34"/>
      <c r="T193" s="34"/>
      <c r="U193" s="34"/>
      <c r="V193" s="34"/>
      <c r="W193" s="34"/>
      <c r="X193" s="34"/>
      <c r="Y193" s="95"/>
      <c r="Z193" s="96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95"/>
      <c r="AM193" s="96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95"/>
      <c r="AZ193" s="96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95"/>
      <c r="BM193" s="124"/>
      <c r="BN193" s="34">
        <v>700</v>
      </c>
    </row>
    <row r="194" spans="1:66" x14ac:dyDescent="0.35">
      <c r="A194" s="176">
        <v>42646</v>
      </c>
      <c r="B194" s="124">
        <v>27</v>
      </c>
      <c r="C194" s="129">
        <v>474</v>
      </c>
      <c r="D194" s="84"/>
      <c r="E194" s="135">
        <v>350</v>
      </c>
      <c r="F194" s="129"/>
      <c r="G194" s="130">
        <v>4.3099999999999996</v>
      </c>
      <c r="H194" s="129"/>
      <c r="I194" s="130"/>
      <c r="J194" s="129"/>
      <c r="K194" s="84">
        <v>7.71</v>
      </c>
      <c r="L194" s="130">
        <v>850</v>
      </c>
      <c r="M194" s="83"/>
      <c r="N194" s="84"/>
      <c r="O194" s="94"/>
      <c r="P194" s="94"/>
      <c r="Q194" s="94"/>
      <c r="R194" s="34"/>
      <c r="S194" s="34"/>
      <c r="T194" s="34"/>
      <c r="U194" s="34"/>
      <c r="V194" s="34"/>
      <c r="W194" s="34"/>
      <c r="X194" s="34"/>
      <c r="Y194" s="95"/>
      <c r="Z194" s="83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95"/>
      <c r="AM194" s="83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95"/>
      <c r="AZ194" s="83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95"/>
      <c r="BM194" s="171"/>
      <c r="BN194" s="34">
        <v>700</v>
      </c>
    </row>
    <row r="195" spans="1:66" x14ac:dyDescent="0.35">
      <c r="A195" s="176">
        <v>42647</v>
      </c>
      <c r="B195" s="124">
        <v>0</v>
      </c>
      <c r="C195" s="129">
        <v>169</v>
      </c>
      <c r="D195" s="172"/>
      <c r="E195" s="135">
        <v>288</v>
      </c>
      <c r="F195" s="129"/>
      <c r="G195" s="130">
        <v>6.69</v>
      </c>
      <c r="H195" s="129">
        <v>7.43</v>
      </c>
      <c r="I195" s="130">
        <v>7.24</v>
      </c>
      <c r="J195" s="129">
        <v>7.63</v>
      </c>
      <c r="K195" s="84">
        <v>6.81</v>
      </c>
      <c r="L195" s="130">
        <v>830</v>
      </c>
      <c r="M195" s="84"/>
      <c r="N195" s="84"/>
      <c r="O195" s="94"/>
      <c r="P195" s="94"/>
      <c r="Q195" s="94"/>
      <c r="R195" s="34"/>
      <c r="S195" s="34"/>
      <c r="T195" s="34"/>
      <c r="U195" s="34"/>
      <c r="V195" s="34"/>
      <c r="W195" s="34"/>
      <c r="X195" s="34"/>
      <c r="Y195" s="95"/>
      <c r="Z195" s="96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95"/>
      <c r="AM195" s="96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95"/>
      <c r="AZ195" s="96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95"/>
      <c r="BM195" s="124"/>
      <c r="BN195" s="34">
        <v>700</v>
      </c>
    </row>
    <row r="196" spans="1:66" x14ac:dyDescent="0.35">
      <c r="A196" s="176">
        <v>42648</v>
      </c>
      <c r="B196" s="124">
        <v>17</v>
      </c>
      <c r="C196" s="129">
        <v>131</v>
      </c>
      <c r="D196" s="172"/>
      <c r="E196" s="135">
        <v>312</v>
      </c>
      <c r="F196" s="129"/>
      <c r="G196" s="130">
        <v>6.34</v>
      </c>
      <c r="H196" s="129">
        <v>7.52</v>
      </c>
      <c r="I196" s="130">
        <v>6.94</v>
      </c>
      <c r="J196" s="129">
        <v>7.6</v>
      </c>
      <c r="K196" s="84">
        <v>6.59</v>
      </c>
      <c r="L196" s="130">
        <v>820</v>
      </c>
      <c r="M196" s="84"/>
      <c r="N196" s="84"/>
      <c r="O196" s="94"/>
      <c r="P196" s="94"/>
      <c r="Q196" s="94"/>
      <c r="R196" s="34"/>
      <c r="S196" s="34"/>
      <c r="T196" s="34"/>
      <c r="U196" s="34"/>
      <c r="V196" s="34"/>
      <c r="W196" s="34"/>
      <c r="X196" s="34"/>
      <c r="Y196" s="95"/>
      <c r="Z196" s="83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95"/>
      <c r="AM196" s="83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95"/>
      <c r="AZ196" s="83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95"/>
      <c r="BM196" s="124"/>
      <c r="BN196" s="34">
        <v>700</v>
      </c>
    </row>
    <row r="197" spans="1:66" x14ac:dyDescent="0.35">
      <c r="A197" s="176">
        <v>42649</v>
      </c>
      <c r="B197" s="124">
        <v>0</v>
      </c>
      <c r="C197" s="129">
        <v>189</v>
      </c>
      <c r="D197" s="172"/>
      <c r="E197" s="135">
        <v>208</v>
      </c>
      <c r="F197" s="129"/>
      <c r="G197" s="130">
        <v>6.19</v>
      </c>
      <c r="H197" s="129">
        <v>7.55</v>
      </c>
      <c r="I197" s="130">
        <v>6.28</v>
      </c>
      <c r="J197" s="129">
        <v>7.62</v>
      </c>
      <c r="K197" s="84">
        <v>6.98</v>
      </c>
      <c r="L197" s="130">
        <v>780</v>
      </c>
      <c r="M197" s="84"/>
      <c r="N197" s="84"/>
      <c r="O197" s="94"/>
      <c r="P197" s="94"/>
      <c r="Q197" s="94"/>
      <c r="R197" s="34"/>
      <c r="S197" s="34"/>
      <c r="T197" s="34"/>
      <c r="U197" s="34"/>
      <c r="V197" s="34"/>
      <c r="W197" s="34"/>
      <c r="X197" s="34"/>
      <c r="Y197" s="95"/>
      <c r="Z197" s="83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95"/>
      <c r="AM197" s="83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95"/>
      <c r="AZ197" s="83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95"/>
      <c r="BM197" s="124"/>
      <c r="BN197" s="34">
        <v>700</v>
      </c>
    </row>
    <row r="198" spans="1:66" x14ac:dyDescent="0.35">
      <c r="A198" s="176">
        <v>42650</v>
      </c>
      <c r="B198" s="124">
        <v>17</v>
      </c>
      <c r="C198" s="129">
        <v>19</v>
      </c>
      <c r="D198" s="84"/>
      <c r="E198" s="135">
        <v>217</v>
      </c>
      <c r="F198" s="34"/>
      <c r="G198" s="130">
        <v>6.14</v>
      </c>
      <c r="H198" s="129">
        <v>7.53</v>
      </c>
      <c r="I198" s="130">
        <v>7.56</v>
      </c>
      <c r="J198" s="129">
        <v>7.51</v>
      </c>
      <c r="K198" s="84">
        <v>6.44</v>
      </c>
      <c r="L198" s="130">
        <v>790</v>
      </c>
      <c r="M198" s="78"/>
      <c r="N198" s="84"/>
      <c r="O198" s="94"/>
      <c r="P198" s="94"/>
      <c r="Q198" s="94"/>
      <c r="R198" s="34"/>
      <c r="S198" s="34"/>
      <c r="T198" s="34"/>
      <c r="U198" s="34"/>
      <c r="V198" s="34"/>
      <c r="W198" s="34"/>
      <c r="X198" s="34"/>
      <c r="Y198" s="95"/>
      <c r="Z198" s="83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95"/>
      <c r="AM198" s="83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95"/>
      <c r="AZ198" s="83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95"/>
      <c r="BM198" s="124"/>
      <c r="BN198" s="34">
        <v>700</v>
      </c>
    </row>
    <row r="199" spans="1:66" x14ac:dyDescent="0.35">
      <c r="A199" s="176">
        <v>42651</v>
      </c>
      <c r="B199" s="124">
        <v>0</v>
      </c>
      <c r="C199" s="129"/>
      <c r="D199" s="84"/>
      <c r="E199" s="135">
        <v>171</v>
      </c>
      <c r="F199" s="34"/>
      <c r="G199" s="130"/>
      <c r="H199" s="129"/>
      <c r="I199" s="130"/>
      <c r="J199" s="129"/>
      <c r="K199" s="84"/>
      <c r="L199" s="130"/>
      <c r="M199" s="78"/>
      <c r="N199" s="84"/>
      <c r="O199" s="94"/>
      <c r="P199" s="94"/>
      <c r="Q199" s="94"/>
      <c r="R199" s="34"/>
      <c r="S199" s="34"/>
      <c r="T199" s="34"/>
      <c r="U199" s="34"/>
      <c r="V199" s="34"/>
      <c r="W199" s="34"/>
      <c r="X199" s="34"/>
      <c r="Y199" s="95"/>
      <c r="Z199" s="83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95"/>
      <c r="AM199" s="83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95"/>
      <c r="AZ199" s="83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95"/>
      <c r="BM199" s="124"/>
      <c r="BN199" s="34">
        <v>700</v>
      </c>
    </row>
    <row r="200" spans="1:66" x14ac:dyDescent="0.35">
      <c r="A200" s="176">
        <v>42652</v>
      </c>
      <c r="B200" s="124">
        <v>0</v>
      </c>
      <c r="C200" s="129"/>
      <c r="D200" s="172"/>
      <c r="E200" s="135">
        <v>103</v>
      </c>
      <c r="F200" s="129"/>
      <c r="G200" s="130"/>
      <c r="H200" s="129"/>
      <c r="I200" s="130"/>
      <c r="J200" s="129"/>
      <c r="K200" s="84"/>
      <c r="L200" s="130"/>
      <c r="M200" s="84"/>
      <c r="N200" s="84"/>
      <c r="O200" s="94"/>
      <c r="P200" s="94"/>
      <c r="Q200" s="94"/>
      <c r="R200" s="34"/>
      <c r="S200" s="34"/>
      <c r="T200" s="34"/>
      <c r="U200" s="34"/>
      <c r="V200" s="34"/>
      <c r="W200" s="34"/>
      <c r="X200" s="34"/>
      <c r="Y200" s="95"/>
      <c r="Z200" s="83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95"/>
      <c r="AM200" s="83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95"/>
      <c r="AZ200" s="96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95"/>
      <c r="BM200" s="124"/>
      <c r="BN200" s="34">
        <v>700</v>
      </c>
    </row>
    <row r="201" spans="1:66" x14ac:dyDescent="0.35">
      <c r="A201" s="176">
        <v>42653</v>
      </c>
      <c r="B201" s="124">
        <v>16</v>
      </c>
      <c r="C201" s="129">
        <v>339</v>
      </c>
      <c r="D201" s="172"/>
      <c r="E201" s="135">
        <v>240</v>
      </c>
      <c r="F201" s="129"/>
      <c r="G201" s="130">
        <v>7.51</v>
      </c>
      <c r="H201" s="129">
        <v>7.91</v>
      </c>
      <c r="I201" s="130">
        <v>7.58</v>
      </c>
      <c r="J201" s="129">
        <v>7.16</v>
      </c>
      <c r="K201" s="84">
        <v>7.22</v>
      </c>
      <c r="L201" s="130">
        <v>800</v>
      </c>
      <c r="M201" s="84"/>
      <c r="N201" s="84"/>
      <c r="O201" s="94"/>
      <c r="P201" s="94"/>
      <c r="Q201" s="94"/>
      <c r="R201" s="34"/>
      <c r="S201" s="34"/>
      <c r="T201" s="34"/>
      <c r="U201" s="34"/>
      <c r="V201" s="34"/>
      <c r="W201" s="34"/>
      <c r="X201" s="34"/>
      <c r="Y201" s="95"/>
      <c r="Z201" s="83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95"/>
      <c r="AM201" s="96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95"/>
      <c r="AZ201" s="96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95"/>
      <c r="BM201" s="124"/>
      <c r="BN201" s="34">
        <v>700</v>
      </c>
    </row>
    <row r="202" spans="1:66" x14ac:dyDescent="0.35">
      <c r="A202" s="176">
        <v>42654</v>
      </c>
      <c r="B202" s="124">
        <v>15</v>
      </c>
      <c r="C202" s="129">
        <v>119</v>
      </c>
      <c r="D202" s="172"/>
      <c r="E202" s="135">
        <v>177</v>
      </c>
      <c r="F202" s="129"/>
      <c r="G202" s="130">
        <v>6.97</v>
      </c>
      <c r="H202" s="129">
        <v>7.49</v>
      </c>
      <c r="I202" s="130">
        <v>6.84</v>
      </c>
      <c r="J202" s="129">
        <v>7.5</v>
      </c>
      <c r="K202" s="84">
        <v>6.14</v>
      </c>
      <c r="L202" s="130">
        <v>770</v>
      </c>
      <c r="M202" s="78">
        <v>0.34722222222222227</v>
      </c>
      <c r="N202" s="84"/>
      <c r="O202" s="94"/>
      <c r="P202" s="94"/>
      <c r="Q202" s="94">
        <v>12</v>
      </c>
      <c r="R202" s="34"/>
      <c r="S202" s="34"/>
      <c r="T202" s="34"/>
      <c r="U202" s="34">
        <v>2500</v>
      </c>
      <c r="V202" s="34">
        <v>15000</v>
      </c>
      <c r="W202" s="34"/>
      <c r="X202" s="34">
        <v>0.45</v>
      </c>
      <c r="Y202" s="95">
        <v>7.5</v>
      </c>
      <c r="Z202" s="83">
        <v>0.34722222222222227</v>
      </c>
      <c r="AA202" s="34"/>
      <c r="AB202" s="34"/>
      <c r="AC202" s="34"/>
      <c r="AD202" s="34">
        <v>11</v>
      </c>
      <c r="AE202" s="34"/>
      <c r="AF202" s="34"/>
      <c r="AG202" s="34"/>
      <c r="AH202" s="34">
        <v>1.6</v>
      </c>
      <c r="AI202" s="34">
        <v>1.7</v>
      </c>
      <c r="AJ202" s="34"/>
      <c r="AK202" s="34">
        <v>0.69</v>
      </c>
      <c r="AL202" s="95">
        <v>7.57</v>
      </c>
      <c r="AM202" s="83">
        <v>0.35416666666666669</v>
      </c>
      <c r="AN202" s="34"/>
      <c r="AO202" s="34"/>
      <c r="AP202" s="34"/>
      <c r="AQ202" s="34">
        <v>0.4</v>
      </c>
      <c r="AR202" s="34"/>
      <c r="AS202" s="34"/>
      <c r="AT202" s="34"/>
      <c r="AU202" s="34">
        <v>62</v>
      </c>
      <c r="AV202" s="34">
        <v>730</v>
      </c>
      <c r="AW202" s="34"/>
      <c r="AX202" s="34">
        <v>0.13869999999999999</v>
      </c>
      <c r="AY202" s="95">
        <v>7.26</v>
      </c>
      <c r="AZ202" s="83">
        <v>0.3611111111111111</v>
      </c>
      <c r="BA202" s="34"/>
      <c r="BB202" s="34"/>
      <c r="BC202" s="34"/>
      <c r="BD202" s="34">
        <v>0.4</v>
      </c>
      <c r="BE202" s="34"/>
      <c r="BF202" s="34"/>
      <c r="BG202" s="34"/>
      <c r="BH202" s="34">
        <v>70</v>
      </c>
      <c r="BI202" s="34">
        <v>400</v>
      </c>
      <c r="BJ202" s="34"/>
      <c r="BK202" s="34">
        <v>0.14649999999999999</v>
      </c>
      <c r="BL202" s="95">
        <v>7.09</v>
      </c>
      <c r="BM202" s="171">
        <v>0.35972222222222222</v>
      </c>
      <c r="BN202" s="34">
        <v>700</v>
      </c>
    </row>
    <row r="203" spans="1:66" x14ac:dyDescent="0.35">
      <c r="A203" s="176">
        <v>42655</v>
      </c>
      <c r="B203" s="124">
        <v>0</v>
      </c>
      <c r="C203" s="129">
        <v>123</v>
      </c>
      <c r="D203" s="172"/>
      <c r="E203" s="135">
        <v>126</v>
      </c>
      <c r="F203" s="129"/>
      <c r="G203" s="130">
        <v>6.37</v>
      </c>
      <c r="H203" s="129">
        <v>7.5</v>
      </c>
      <c r="I203" s="130">
        <v>6.75</v>
      </c>
      <c r="J203" s="129">
        <v>7.54</v>
      </c>
      <c r="K203" s="84">
        <v>6.65</v>
      </c>
      <c r="L203" s="130">
        <v>790</v>
      </c>
      <c r="M203" s="78"/>
      <c r="N203" s="84"/>
      <c r="O203" s="94"/>
      <c r="P203" s="94"/>
      <c r="Q203" s="94"/>
      <c r="R203" s="34"/>
      <c r="S203" s="34"/>
      <c r="T203" s="34"/>
      <c r="U203" s="34"/>
      <c r="V203" s="34"/>
      <c r="W203" s="34"/>
      <c r="X203" s="34"/>
      <c r="Y203" s="95"/>
      <c r="Z203" s="83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95"/>
      <c r="AM203" s="83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95"/>
      <c r="AZ203" s="96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95"/>
      <c r="BM203" s="171"/>
      <c r="BN203" s="34">
        <v>700</v>
      </c>
    </row>
    <row r="204" spans="1:66" x14ac:dyDescent="0.35">
      <c r="A204" s="176">
        <v>42656</v>
      </c>
      <c r="B204" s="124">
        <v>0</v>
      </c>
      <c r="C204" s="129">
        <v>72</v>
      </c>
      <c r="D204" s="172"/>
      <c r="E204" s="135">
        <v>63</v>
      </c>
      <c r="F204" s="129"/>
      <c r="G204" s="130">
        <v>5.87</v>
      </c>
      <c r="H204" s="129">
        <v>7.45</v>
      </c>
      <c r="I204" s="130">
        <v>6.17</v>
      </c>
      <c r="J204" s="129">
        <v>7.46</v>
      </c>
      <c r="K204" s="84">
        <v>5.82</v>
      </c>
      <c r="L204" s="130">
        <v>800</v>
      </c>
      <c r="M204" s="84"/>
      <c r="N204" s="84"/>
      <c r="O204" s="94"/>
      <c r="P204" s="94"/>
      <c r="Q204" s="94"/>
      <c r="R204" s="34"/>
      <c r="S204" s="34"/>
      <c r="T204" s="34"/>
      <c r="U204" s="34"/>
      <c r="V204" s="34"/>
      <c r="W204" s="34"/>
      <c r="X204" s="34"/>
      <c r="Y204" s="95"/>
      <c r="Z204" s="83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95"/>
      <c r="AM204" s="83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95"/>
      <c r="AZ204" s="96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95"/>
      <c r="BM204" s="124"/>
      <c r="BN204" s="34">
        <v>700</v>
      </c>
    </row>
    <row r="205" spans="1:66" x14ac:dyDescent="0.35">
      <c r="A205" s="176">
        <v>42657</v>
      </c>
      <c r="B205" s="124">
        <v>0</v>
      </c>
      <c r="C205" s="129">
        <v>84</v>
      </c>
      <c r="D205" s="84"/>
      <c r="E205" s="135">
        <v>63</v>
      </c>
      <c r="F205" s="34"/>
      <c r="G205" s="130">
        <v>6.94</v>
      </c>
      <c r="H205" s="129">
        <v>7.33</v>
      </c>
      <c r="I205" s="131">
        <v>6.6</v>
      </c>
      <c r="J205" s="129">
        <v>7.55</v>
      </c>
      <c r="K205" s="84">
        <v>6.45</v>
      </c>
      <c r="L205" s="130">
        <v>800</v>
      </c>
      <c r="M205" s="84"/>
      <c r="N205" s="84"/>
      <c r="O205" s="94"/>
      <c r="P205" s="94"/>
      <c r="Q205" s="94"/>
      <c r="R205" s="34"/>
      <c r="S205" s="34"/>
      <c r="T205" s="34"/>
      <c r="U205" s="34"/>
      <c r="V205" s="34"/>
      <c r="W205" s="34"/>
      <c r="X205" s="34"/>
      <c r="Y205" s="95"/>
      <c r="Z205" s="83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95"/>
      <c r="AM205" s="83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95"/>
      <c r="AZ205" s="96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95"/>
      <c r="BM205" s="124"/>
      <c r="BN205" s="34">
        <v>700</v>
      </c>
    </row>
    <row r="206" spans="1:66" x14ac:dyDescent="0.35">
      <c r="A206" s="176">
        <v>42658</v>
      </c>
      <c r="B206" s="124">
        <v>0</v>
      </c>
      <c r="C206" s="129"/>
      <c r="D206" s="84"/>
      <c r="E206" s="135">
        <v>84</v>
      </c>
      <c r="F206" s="34"/>
      <c r="G206" s="130"/>
      <c r="H206" s="129"/>
      <c r="I206" s="130"/>
      <c r="J206" s="129"/>
      <c r="K206" s="84"/>
      <c r="L206" s="130"/>
      <c r="M206" s="84"/>
      <c r="N206" s="84"/>
      <c r="O206" s="94"/>
      <c r="P206" s="94"/>
      <c r="Q206" s="94"/>
      <c r="R206" s="34"/>
      <c r="S206" s="34"/>
      <c r="T206" s="34"/>
      <c r="U206" s="34"/>
      <c r="V206" s="34"/>
      <c r="W206" s="34"/>
      <c r="X206" s="34"/>
      <c r="Y206" s="95"/>
      <c r="Z206" s="96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95"/>
      <c r="AM206" s="96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95"/>
      <c r="AZ206" s="96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95"/>
      <c r="BM206" s="124"/>
      <c r="BN206" s="34">
        <v>700</v>
      </c>
    </row>
    <row r="207" spans="1:66" x14ac:dyDescent="0.35">
      <c r="A207" s="176">
        <v>42659</v>
      </c>
      <c r="B207" s="124">
        <v>0</v>
      </c>
      <c r="C207" s="129"/>
      <c r="D207" s="172"/>
      <c r="E207" s="135">
        <v>0</v>
      </c>
      <c r="F207" s="129"/>
      <c r="G207" s="130"/>
      <c r="H207" s="129"/>
      <c r="I207" s="130"/>
      <c r="J207" s="129"/>
      <c r="K207" s="84"/>
      <c r="L207" s="130"/>
      <c r="M207" s="84"/>
      <c r="N207" s="84"/>
      <c r="O207" s="94"/>
      <c r="P207" s="94"/>
      <c r="Q207" s="94"/>
      <c r="R207" s="34"/>
      <c r="S207" s="34"/>
      <c r="T207" s="34"/>
      <c r="U207" s="34"/>
      <c r="V207" s="34"/>
      <c r="W207" s="34"/>
      <c r="X207" s="34"/>
      <c r="Y207" s="95"/>
      <c r="Z207" s="96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95"/>
      <c r="AM207" s="96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95"/>
      <c r="AZ207" s="96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95"/>
      <c r="BM207" s="124"/>
      <c r="BN207" s="34">
        <v>700</v>
      </c>
    </row>
    <row r="208" spans="1:66" x14ac:dyDescent="0.35">
      <c r="A208" s="176">
        <v>42660</v>
      </c>
      <c r="B208" s="124">
        <v>0</v>
      </c>
      <c r="C208" s="129">
        <v>238</v>
      </c>
      <c r="D208" s="172"/>
      <c r="E208" s="135">
        <v>180</v>
      </c>
      <c r="F208" s="129"/>
      <c r="G208" s="130">
        <v>8.1</v>
      </c>
      <c r="H208" s="129">
        <v>7.46</v>
      </c>
      <c r="I208" s="130">
        <v>8.16</v>
      </c>
      <c r="J208" s="129">
        <v>7.74</v>
      </c>
      <c r="K208" s="84">
        <v>8.14</v>
      </c>
      <c r="L208" s="130">
        <v>850</v>
      </c>
      <c r="M208" s="84"/>
      <c r="N208" s="84"/>
      <c r="O208" s="94"/>
      <c r="P208" s="94"/>
      <c r="Q208" s="94"/>
      <c r="R208" s="34"/>
      <c r="S208" s="34"/>
      <c r="T208" s="34"/>
      <c r="U208" s="34"/>
      <c r="V208" s="34"/>
      <c r="W208" s="34"/>
      <c r="X208" s="34"/>
      <c r="Y208" s="95"/>
      <c r="Z208" s="83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95"/>
      <c r="AM208" s="83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95"/>
      <c r="AZ208" s="83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95"/>
      <c r="BM208" s="171"/>
      <c r="BN208" s="34">
        <v>700</v>
      </c>
    </row>
    <row r="209" spans="1:66" x14ac:dyDescent="0.35">
      <c r="A209" s="176">
        <v>42661</v>
      </c>
      <c r="B209" s="124">
        <v>0</v>
      </c>
      <c r="C209" s="129">
        <v>54</v>
      </c>
      <c r="D209" s="172"/>
      <c r="E209" s="135">
        <v>86</v>
      </c>
      <c r="F209" s="129"/>
      <c r="G209" s="130">
        <v>4.6900000000000004</v>
      </c>
      <c r="H209" s="129">
        <v>7.54</v>
      </c>
      <c r="I209" s="130">
        <v>9.1999999999999993</v>
      </c>
      <c r="J209" s="129">
        <v>7.7</v>
      </c>
      <c r="K209" s="84">
        <v>6.95</v>
      </c>
      <c r="L209" s="130">
        <v>810</v>
      </c>
      <c r="M209" s="84"/>
      <c r="N209" s="84"/>
      <c r="O209" s="94"/>
      <c r="P209" s="94"/>
      <c r="Q209" s="94"/>
      <c r="R209" s="34"/>
      <c r="S209" s="34"/>
      <c r="T209" s="34"/>
      <c r="U209" s="34"/>
      <c r="V209" s="34"/>
      <c r="W209" s="34"/>
      <c r="X209" s="34"/>
      <c r="Y209" s="95"/>
      <c r="Z209" s="96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95"/>
      <c r="AM209" s="96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95"/>
      <c r="AZ209" s="96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95"/>
      <c r="BM209" s="124"/>
      <c r="BN209" s="34">
        <v>700</v>
      </c>
    </row>
    <row r="210" spans="1:66" x14ac:dyDescent="0.35">
      <c r="A210" s="176">
        <v>42662</v>
      </c>
      <c r="B210" s="124">
        <v>0</v>
      </c>
      <c r="C210" s="129">
        <v>61</v>
      </c>
      <c r="D210" s="172"/>
      <c r="E210" s="135">
        <v>45</v>
      </c>
      <c r="F210" s="129"/>
      <c r="G210" s="130">
        <v>6.79</v>
      </c>
      <c r="H210" s="129">
        <v>7.41</v>
      </c>
      <c r="I210" s="130">
        <v>7.19</v>
      </c>
      <c r="J210" s="129">
        <v>7.6</v>
      </c>
      <c r="K210" s="84">
        <v>6.28</v>
      </c>
      <c r="L210" s="130">
        <v>810</v>
      </c>
      <c r="M210" s="84"/>
      <c r="N210" s="84"/>
      <c r="O210" s="94"/>
      <c r="P210" s="94"/>
      <c r="Q210" s="94"/>
      <c r="R210" s="34"/>
      <c r="S210" s="34"/>
      <c r="T210" s="34"/>
      <c r="U210" s="34"/>
      <c r="V210" s="34"/>
      <c r="W210" s="34"/>
      <c r="X210" s="34"/>
      <c r="Y210" s="95"/>
      <c r="Z210" s="96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95"/>
      <c r="AM210" s="96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95"/>
      <c r="AZ210" s="96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95"/>
      <c r="BM210" s="124"/>
      <c r="BN210" s="34">
        <v>700</v>
      </c>
    </row>
    <row r="211" spans="1:66" x14ac:dyDescent="0.35">
      <c r="A211" s="176">
        <v>42663</v>
      </c>
      <c r="B211" s="124">
        <v>0</v>
      </c>
      <c r="C211" s="129">
        <v>76</v>
      </c>
      <c r="D211" s="172"/>
      <c r="E211" s="135">
        <v>150</v>
      </c>
      <c r="F211" s="129"/>
      <c r="G211" s="130">
        <v>6.3</v>
      </c>
      <c r="H211" s="129">
        <v>7.7</v>
      </c>
      <c r="I211" s="130">
        <v>7.31</v>
      </c>
      <c r="J211" s="129">
        <v>7.54</v>
      </c>
      <c r="K211" s="84">
        <v>6.19</v>
      </c>
      <c r="L211" s="130">
        <v>810</v>
      </c>
      <c r="M211" s="84"/>
      <c r="N211" s="84"/>
      <c r="O211" s="94"/>
      <c r="P211" s="94"/>
      <c r="Q211" s="94"/>
      <c r="R211" s="34"/>
      <c r="S211" s="34"/>
      <c r="T211" s="34"/>
      <c r="U211" s="34"/>
      <c r="V211" s="34"/>
      <c r="W211" s="34"/>
      <c r="X211" s="34"/>
      <c r="Y211" s="95"/>
      <c r="Z211" s="96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95"/>
      <c r="AM211" s="96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95"/>
      <c r="AZ211" s="96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95"/>
      <c r="BM211" s="124"/>
      <c r="BN211" s="34">
        <v>700</v>
      </c>
    </row>
    <row r="212" spans="1:66" x14ac:dyDescent="0.35">
      <c r="A212" s="176">
        <v>42664</v>
      </c>
      <c r="B212" s="124">
        <v>0</v>
      </c>
      <c r="C212" s="129">
        <v>58</v>
      </c>
      <c r="D212" s="84"/>
      <c r="E212" s="135">
        <v>0</v>
      </c>
      <c r="F212" s="129"/>
      <c r="G212" s="130">
        <v>5.66</v>
      </c>
      <c r="H212" s="129">
        <v>7.36</v>
      </c>
      <c r="I212" s="130">
        <v>6.78</v>
      </c>
      <c r="J212" s="129">
        <v>7.63</v>
      </c>
      <c r="K212" s="84">
        <v>6.59</v>
      </c>
      <c r="L212" s="130">
        <v>790</v>
      </c>
      <c r="M212" s="78"/>
      <c r="N212" s="84"/>
      <c r="O212" s="94"/>
      <c r="P212" s="94"/>
      <c r="Q212" s="94"/>
      <c r="R212" s="34"/>
      <c r="S212" s="34"/>
      <c r="T212" s="34"/>
      <c r="U212" s="34"/>
      <c r="V212" s="34"/>
      <c r="W212" s="34"/>
      <c r="X212" s="34"/>
      <c r="Y212" s="95"/>
      <c r="Z212" s="83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95"/>
      <c r="AM212" s="83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95"/>
      <c r="AZ212" s="83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95"/>
      <c r="BM212" s="171"/>
      <c r="BN212" s="34">
        <v>700</v>
      </c>
    </row>
    <row r="213" spans="1:66" x14ac:dyDescent="0.35">
      <c r="A213" s="176">
        <v>42665</v>
      </c>
      <c r="B213" s="124">
        <v>12</v>
      </c>
      <c r="C213" s="129">
        <v>76</v>
      </c>
      <c r="D213" s="84"/>
      <c r="E213" s="135">
        <v>134</v>
      </c>
      <c r="F213" s="129"/>
      <c r="G213" s="130">
        <v>6.04</v>
      </c>
      <c r="H213" s="129"/>
      <c r="I213" s="130"/>
      <c r="J213" s="129"/>
      <c r="K213" s="84">
        <v>6.71</v>
      </c>
      <c r="L213" s="130">
        <v>800</v>
      </c>
      <c r="M213" s="84"/>
      <c r="N213" s="84"/>
      <c r="O213" s="94"/>
      <c r="P213" s="94"/>
      <c r="Q213" s="94"/>
      <c r="R213" s="34"/>
      <c r="S213" s="34"/>
      <c r="T213" s="34"/>
      <c r="U213" s="34"/>
      <c r="V213" s="34"/>
      <c r="W213" s="34"/>
      <c r="X213" s="34"/>
      <c r="Y213" s="95"/>
      <c r="Z213" s="96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95"/>
      <c r="AM213" s="96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95"/>
      <c r="AZ213" s="96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95"/>
      <c r="BM213" s="124"/>
      <c r="BN213" s="34">
        <v>700</v>
      </c>
    </row>
    <row r="214" spans="1:66" x14ac:dyDescent="0.35">
      <c r="A214" s="176">
        <v>42666</v>
      </c>
      <c r="B214" s="124">
        <v>0</v>
      </c>
      <c r="C214" s="129"/>
      <c r="D214" s="172"/>
      <c r="E214" s="135">
        <v>147</v>
      </c>
      <c r="F214" s="129"/>
      <c r="G214" s="130"/>
      <c r="H214" s="129"/>
      <c r="I214" s="130"/>
      <c r="J214" s="129"/>
      <c r="K214" s="84"/>
      <c r="L214" s="130"/>
      <c r="M214" s="84"/>
      <c r="N214" s="84"/>
      <c r="O214" s="94"/>
      <c r="P214" s="94"/>
      <c r="Q214" s="94"/>
      <c r="R214" s="34"/>
      <c r="S214" s="34"/>
      <c r="T214" s="34"/>
      <c r="U214" s="34"/>
      <c r="V214" s="34"/>
      <c r="W214" s="34"/>
      <c r="X214" s="34"/>
      <c r="Y214" s="95"/>
      <c r="Z214" s="96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95"/>
      <c r="AM214" s="96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95"/>
      <c r="AZ214" s="96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95"/>
      <c r="BM214" s="124"/>
      <c r="BN214" s="34">
        <v>700</v>
      </c>
    </row>
    <row r="215" spans="1:66" x14ac:dyDescent="0.35">
      <c r="A215" s="176">
        <v>42667</v>
      </c>
      <c r="B215" s="124">
        <v>0</v>
      </c>
      <c r="C215" s="129">
        <v>237</v>
      </c>
      <c r="D215" s="172"/>
      <c r="E215" s="135">
        <v>108</v>
      </c>
      <c r="F215" s="129"/>
      <c r="G215" s="130">
        <v>4.84</v>
      </c>
      <c r="H215" s="129">
        <v>7.48</v>
      </c>
      <c r="I215" s="130">
        <v>5.24</v>
      </c>
      <c r="J215" s="129">
        <v>7.62</v>
      </c>
      <c r="K215" s="84">
        <v>4.97</v>
      </c>
      <c r="L215" s="130">
        <v>790</v>
      </c>
      <c r="M215" s="84"/>
      <c r="N215" s="84"/>
      <c r="O215" s="94"/>
      <c r="P215" s="94"/>
      <c r="Q215" s="94"/>
      <c r="R215" s="34"/>
      <c r="S215" s="34"/>
      <c r="T215" s="34"/>
      <c r="U215" s="34"/>
      <c r="V215" s="34"/>
      <c r="W215" s="34"/>
      <c r="X215" s="34"/>
      <c r="Y215" s="95"/>
      <c r="Z215" s="83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95"/>
      <c r="AM215" s="83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95"/>
      <c r="AZ215" s="96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95"/>
      <c r="BM215" s="124"/>
      <c r="BN215" s="34">
        <v>700</v>
      </c>
    </row>
    <row r="216" spans="1:66" x14ac:dyDescent="0.35">
      <c r="A216" s="176">
        <v>42668</v>
      </c>
      <c r="B216" s="124">
        <v>0</v>
      </c>
      <c r="C216" s="129">
        <v>109</v>
      </c>
      <c r="D216" s="172"/>
      <c r="E216" s="135">
        <v>39</v>
      </c>
      <c r="F216" s="129"/>
      <c r="G216" s="130">
        <v>5.0199999999999996</v>
      </c>
      <c r="H216" s="129">
        <v>7.5</v>
      </c>
      <c r="I216" s="130">
        <v>5.53</v>
      </c>
      <c r="J216" s="129">
        <v>7.55</v>
      </c>
      <c r="K216" s="84">
        <v>5.83</v>
      </c>
      <c r="L216" s="130">
        <v>790</v>
      </c>
      <c r="M216" s="84"/>
      <c r="N216" s="84"/>
      <c r="O216" s="94"/>
      <c r="P216" s="94"/>
      <c r="Q216" s="94"/>
      <c r="R216" s="34"/>
      <c r="S216" s="34"/>
      <c r="T216" s="34"/>
      <c r="U216" s="34"/>
      <c r="V216" s="34"/>
      <c r="W216" s="34"/>
      <c r="X216" s="34"/>
      <c r="Y216" s="95"/>
      <c r="Z216" s="96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95"/>
      <c r="AM216" s="96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95"/>
      <c r="AZ216" s="96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95"/>
      <c r="BM216" s="124"/>
      <c r="BN216" s="34">
        <v>700</v>
      </c>
    </row>
    <row r="217" spans="1:66" x14ac:dyDescent="0.35">
      <c r="A217" s="176">
        <v>42669</v>
      </c>
      <c r="B217" s="124">
        <v>4</v>
      </c>
      <c r="C217" s="129">
        <v>58</v>
      </c>
      <c r="D217" s="172"/>
      <c r="E217" s="135">
        <v>126</v>
      </c>
      <c r="F217" s="129"/>
      <c r="G217" s="130">
        <v>5.32</v>
      </c>
      <c r="H217" s="129">
        <v>7.51</v>
      </c>
      <c r="I217" s="130">
        <v>5.76</v>
      </c>
      <c r="J217" s="129">
        <v>7.53</v>
      </c>
      <c r="K217" s="84">
        <v>6.94</v>
      </c>
      <c r="L217" s="130">
        <v>780</v>
      </c>
      <c r="M217" s="84"/>
      <c r="N217" s="84"/>
      <c r="O217" s="94"/>
      <c r="P217" s="94"/>
      <c r="Q217" s="94"/>
      <c r="R217" s="34"/>
      <c r="S217" s="34"/>
      <c r="T217" s="34"/>
      <c r="U217" s="34"/>
      <c r="V217" s="34"/>
      <c r="W217" s="34"/>
      <c r="X217" s="34"/>
      <c r="Y217" s="95"/>
      <c r="Z217" s="96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95"/>
      <c r="AM217" s="96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95"/>
      <c r="AZ217" s="96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95"/>
      <c r="BM217" s="124"/>
      <c r="BN217" s="34">
        <v>700</v>
      </c>
    </row>
    <row r="218" spans="1:66" x14ac:dyDescent="0.35">
      <c r="A218" s="176">
        <v>42670</v>
      </c>
      <c r="B218" s="124">
        <v>0</v>
      </c>
      <c r="C218" s="129">
        <v>39</v>
      </c>
      <c r="D218" s="172"/>
      <c r="E218" s="135">
        <v>0</v>
      </c>
      <c r="F218" s="129"/>
      <c r="G218" s="130">
        <v>4.88</v>
      </c>
      <c r="H218" s="129">
        <v>7.56</v>
      </c>
      <c r="I218" s="130">
        <v>5.64</v>
      </c>
      <c r="J218" s="129">
        <v>7.65</v>
      </c>
      <c r="K218" s="84">
        <v>6.26</v>
      </c>
      <c r="L218" s="130">
        <v>780</v>
      </c>
      <c r="M218" s="84"/>
      <c r="N218" s="84"/>
      <c r="O218" s="94"/>
      <c r="P218" s="94"/>
      <c r="Q218" s="94"/>
      <c r="R218" s="34"/>
      <c r="S218" s="34"/>
      <c r="T218" s="34"/>
      <c r="U218" s="34"/>
      <c r="V218" s="34"/>
      <c r="W218" s="34"/>
      <c r="X218" s="34"/>
      <c r="Y218" s="95"/>
      <c r="Z218" s="96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95"/>
      <c r="AM218" s="96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95"/>
      <c r="AZ218" s="96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95"/>
      <c r="BM218" s="124"/>
      <c r="BN218" s="34">
        <v>700</v>
      </c>
    </row>
    <row r="219" spans="1:66" x14ac:dyDescent="0.35">
      <c r="A219" s="176">
        <v>42671</v>
      </c>
      <c r="B219" s="124">
        <v>0</v>
      </c>
      <c r="C219" s="129">
        <v>62</v>
      </c>
      <c r="D219" s="84"/>
      <c r="E219" s="135">
        <v>117</v>
      </c>
      <c r="F219" s="129"/>
      <c r="G219" s="130">
        <v>5.74</v>
      </c>
      <c r="H219" s="129">
        <v>7.53</v>
      </c>
      <c r="I219" s="130">
        <v>5.55</v>
      </c>
      <c r="J219" s="129">
        <v>7.67</v>
      </c>
      <c r="K219" s="84">
        <v>6.07</v>
      </c>
      <c r="L219" s="130">
        <v>790</v>
      </c>
      <c r="M219" s="84"/>
      <c r="N219" s="84"/>
      <c r="O219" s="94"/>
      <c r="P219" s="94"/>
      <c r="Q219" s="94"/>
      <c r="R219" s="34"/>
      <c r="S219" s="34"/>
      <c r="T219" s="34"/>
      <c r="U219" s="34"/>
      <c r="V219" s="34"/>
      <c r="W219" s="34"/>
      <c r="X219" s="34"/>
      <c r="Y219" s="95"/>
      <c r="Z219" s="96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95"/>
      <c r="AM219" s="96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95"/>
      <c r="AZ219" s="96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95"/>
      <c r="BM219" s="124"/>
      <c r="BN219" s="34">
        <v>700</v>
      </c>
    </row>
    <row r="220" spans="1:66" x14ac:dyDescent="0.35">
      <c r="A220" s="176">
        <v>42672</v>
      </c>
      <c r="B220" s="124">
        <v>0</v>
      </c>
      <c r="C220" s="129"/>
      <c r="D220" s="172"/>
      <c r="E220" s="135">
        <v>0</v>
      </c>
      <c r="F220" s="129"/>
      <c r="G220" s="130"/>
      <c r="H220" s="129"/>
      <c r="I220" s="130"/>
      <c r="J220" s="129"/>
      <c r="K220" s="84"/>
      <c r="L220" s="130"/>
      <c r="M220" s="84"/>
      <c r="N220" s="84"/>
      <c r="O220" s="94"/>
      <c r="P220" s="94"/>
      <c r="Q220" s="94"/>
      <c r="R220" s="34"/>
      <c r="S220" s="34"/>
      <c r="T220" s="34"/>
      <c r="U220" s="34"/>
      <c r="V220" s="34"/>
      <c r="W220" s="34"/>
      <c r="X220" s="34"/>
      <c r="Y220" s="95"/>
      <c r="Z220" s="96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95"/>
      <c r="AM220" s="96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95"/>
      <c r="AZ220" s="96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95"/>
      <c r="BM220" s="124"/>
      <c r="BN220" s="34">
        <v>700</v>
      </c>
    </row>
    <row r="221" spans="1:66" x14ac:dyDescent="0.35">
      <c r="A221" s="176">
        <v>42673</v>
      </c>
      <c r="B221" s="124">
        <v>0</v>
      </c>
      <c r="C221" s="129"/>
      <c r="D221" s="172"/>
      <c r="E221" s="135">
        <v>141</v>
      </c>
      <c r="F221" s="129"/>
      <c r="G221" s="130"/>
      <c r="H221" s="129"/>
      <c r="I221" s="130"/>
      <c r="J221" s="129"/>
      <c r="K221" s="84"/>
      <c r="L221" s="130"/>
      <c r="M221" s="84"/>
      <c r="N221" s="84"/>
      <c r="O221" s="94"/>
      <c r="P221" s="94"/>
      <c r="Q221" s="94"/>
      <c r="R221" s="34"/>
      <c r="S221" s="34"/>
      <c r="T221" s="34"/>
      <c r="U221" s="34"/>
      <c r="V221" s="34"/>
      <c r="W221" s="34"/>
      <c r="X221" s="34"/>
      <c r="Y221" s="95"/>
      <c r="Z221" s="96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95"/>
      <c r="AM221" s="96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95"/>
      <c r="AZ221" s="96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95"/>
      <c r="BM221" s="124"/>
      <c r="BN221" s="34">
        <v>700</v>
      </c>
    </row>
    <row r="222" spans="1:66" ht="13.15" thickBot="1" x14ac:dyDescent="0.4">
      <c r="A222" s="177">
        <v>42674</v>
      </c>
      <c r="B222" s="126">
        <v>0</v>
      </c>
      <c r="C222" s="132">
        <v>219</v>
      </c>
      <c r="D222" s="173"/>
      <c r="E222" s="136">
        <v>0</v>
      </c>
      <c r="F222" s="132"/>
      <c r="G222" s="133">
        <v>5.46</v>
      </c>
      <c r="H222" s="132">
        <v>7.5</v>
      </c>
      <c r="I222" s="133">
        <v>5.73</v>
      </c>
      <c r="J222" s="132">
        <v>7.79</v>
      </c>
      <c r="K222" s="98">
        <v>7.62</v>
      </c>
      <c r="L222" s="133">
        <v>790</v>
      </c>
      <c r="M222" s="98"/>
      <c r="N222" s="98"/>
      <c r="O222" s="99"/>
      <c r="P222" s="99"/>
      <c r="Q222" s="99"/>
      <c r="R222" s="100"/>
      <c r="S222" s="100"/>
      <c r="T222" s="100"/>
      <c r="U222" s="100"/>
      <c r="V222" s="100"/>
      <c r="W222" s="100"/>
      <c r="X222" s="100"/>
      <c r="Y222" s="101"/>
      <c r="Z222" s="134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1"/>
      <c r="AM222" s="134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  <c r="AX222" s="100"/>
      <c r="AY222" s="101"/>
      <c r="AZ222" s="134"/>
      <c r="BA222" s="100"/>
      <c r="BB222" s="100"/>
      <c r="BC222" s="100"/>
      <c r="BD222" s="100"/>
      <c r="BE222" s="100"/>
      <c r="BF222" s="100"/>
      <c r="BG222" s="100"/>
      <c r="BH222" s="100"/>
      <c r="BI222" s="100"/>
      <c r="BJ222" s="100"/>
      <c r="BK222" s="100"/>
      <c r="BL222" s="101"/>
      <c r="BM222" s="126"/>
      <c r="BN222" s="34">
        <v>700</v>
      </c>
    </row>
    <row r="223" spans="1:66" x14ac:dyDescent="0.35">
      <c r="A223" s="175">
        <v>42675</v>
      </c>
      <c r="B223" s="122">
        <v>0</v>
      </c>
      <c r="C223" s="127">
        <v>70</v>
      </c>
      <c r="D223" s="88"/>
      <c r="E223" s="137">
        <v>39</v>
      </c>
      <c r="F223" s="127"/>
      <c r="G223" s="128">
        <v>5.37</v>
      </c>
      <c r="H223" s="127">
        <v>7.28</v>
      </c>
      <c r="I223" s="128">
        <v>5.2</v>
      </c>
      <c r="J223" s="127">
        <v>7.73</v>
      </c>
      <c r="K223" s="88">
        <v>7.13</v>
      </c>
      <c r="L223" s="128">
        <v>800</v>
      </c>
      <c r="M223" s="86"/>
      <c r="N223" s="88"/>
      <c r="O223" s="89"/>
      <c r="P223" s="89"/>
      <c r="Q223" s="89"/>
      <c r="R223" s="90"/>
      <c r="S223" s="90"/>
      <c r="T223" s="90"/>
      <c r="U223" s="90"/>
      <c r="V223" s="90"/>
      <c r="W223" s="90"/>
      <c r="X223" s="90"/>
      <c r="Y223" s="91"/>
      <c r="Z223" s="92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1"/>
      <c r="AM223" s="92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1"/>
      <c r="AZ223" s="92"/>
      <c r="BA223" s="90"/>
      <c r="BB223" s="90"/>
      <c r="BC223" s="90"/>
      <c r="BD223" s="90"/>
      <c r="BE223" s="90"/>
      <c r="BF223" s="90"/>
      <c r="BG223" s="90"/>
      <c r="BH223" s="90"/>
      <c r="BI223" s="90"/>
      <c r="BJ223" s="90"/>
      <c r="BK223" s="90"/>
      <c r="BL223" s="91"/>
      <c r="BM223" s="122"/>
      <c r="BN223" s="34">
        <v>700</v>
      </c>
    </row>
    <row r="224" spans="1:66" x14ac:dyDescent="0.35">
      <c r="A224" s="176">
        <v>42676</v>
      </c>
      <c r="B224" s="124">
        <v>3</v>
      </c>
      <c r="C224" s="129">
        <v>58</v>
      </c>
      <c r="D224" s="84"/>
      <c r="E224" s="135">
        <v>111</v>
      </c>
      <c r="F224" s="129"/>
      <c r="G224" s="130">
        <v>5.37</v>
      </c>
      <c r="H224" s="129">
        <v>7.36</v>
      </c>
      <c r="I224" s="130">
        <v>5.21</v>
      </c>
      <c r="J224" s="129">
        <v>7.76</v>
      </c>
      <c r="K224" s="84">
        <v>5.61</v>
      </c>
      <c r="L224" s="130">
        <v>800</v>
      </c>
      <c r="M224" s="84"/>
      <c r="N224" s="84"/>
      <c r="O224" s="94"/>
      <c r="P224" s="94"/>
      <c r="Q224" s="94"/>
      <c r="R224" s="34"/>
      <c r="S224" s="34"/>
      <c r="T224" s="34"/>
      <c r="U224" s="34"/>
      <c r="V224" s="34"/>
      <c r="W224" s="34"/>
      <c r="X224" s="34"/>
      <c r="Y224" s="95"/>
      <c r="Z224" s="96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95"/>
      <c r="AM224" s="96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95"/>
      <c r="AZ224" s="96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95"/>
      <c r="BM224" s="124"/>
      <c r="BN224" s="34">
        <v>700</v>
      </c>
    </row>
    <row r="225" spans="1:66" x14ac:dyDescent="0.35">
      <c r="A225" s="176">
        <v>42677</v>
      </c>
      <c r="B225" s="124">
        <v>0</v>
      </c>
      <c r="C225" s="129">
        <v>73</v>
      </c>
      <c r="D225" s="84"/>
      <c r="E225" s="135">
        <v>84</v>
      </c>
      <c r="F225" s="129"/>
      <c r="G225" s="130">
        <v>7.18</v>
      </c>
      <c r="H225" s="129">
        <v>6.52</v>
      </c>
      <c r="I225" s="130">
        <v>7.47</v>
      </c>
      <c r="J225" s="129">
        <v>7.77</v>
      </c>
      <c r="K225" s="84">
        <v>6.64</v>
      </c>
      <c r="L225" s="130">
        <v>770</v>
      </c>
      <c r="M225" s="83"/>
      <c r="N225" s="84"/>
      <c r="O225" s="94"/>
      <c r="P225" s="94"/>
      <c r="Q225" s="94"/>
      <c r="R225" s="34"/>
      <c r="S225" s="34"/>
      <c r="T225" s="34"/>
      <c r="U225" s="34"/>
      <c r="V225" s="34"/>
      <c r="W225" s="34"/>
      <c r="X225" s="34"/>
      <c r="Y225" s="95"/>
      <c r="Z225" s="83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95"/>
      <c r="AM225" s="83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95"/>
      <c r="AZ225" s="83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95"/>
      <c r="BM225" s="171"/>
      <c r="BN225" s="34">
        <v>700</v>
      </c>
    </row>
    <row r="226" spans="1:66" x14ac:dyDescent="0.35">
      <c r="A226" s="176">
        <v>42678</v>
      </c>
      <c r="B226" s="124">
        <v>0</v>
      </c>
      <c r="C226" s="129">
        <v>61</v>
      </c>
      <c r="D226" s="172"/>
      <c r="E226" s="135">
        <v>51</v>
      </c>
      <c r="F226" s="129"/>
      <c r="G226" s="130">
        <v>5.19</v>
      </c>
      <c r="H226" s="129">
        <v>6.82</v>
      </c>
      <c r="I226" s="130">
        <v>6.71</v>
      </c>
      <c r="J226" s="129">
        <v>7.67</v>
      </c>
      <c r="K226" s="84">
        <v>7.01</v>
      </c>
      <c r="L226" s="130">
        <v>770</v>
      </c>
      <c r="M226" s="84"/>
      <c r="N226" s="84"/>
      <c r="O226" s="94"/>
      <c r="P226" s="94"/>
      <c r="Q226" s="94"/>
      <c r="R226" s="34"/>
      <c r="S226" s="34"/>
      <c r="T226" s="34"/>
      <c r="U226" s="34"/>
      <c r="V226" s="34"/>
      <c r="W226" s="34"/>
      <c r="X226" s="34"/>
      <c r="Y226" s="95"/>
      <c r="Z226" s="96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95"/>
      <c r="AM226" s="96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95"/>
      <c r="AZ226" s="96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95"/>
      <c r="BM226" s="124"/>
      <c r="BN226" s="34">
        <v>700</v>
      </c>
    </row>
    <row r="227" spans="1:66" x14ac:dyDescent="0.35">
      <c r="A227" s="176">
        <v>42679</v>
      </c>
      <c r="B227" s="124">
        <v>0</v>
      </c>
      <c r="C227" s="129"/>
      <c r="D227" s="172"/>
      <c r="E227" s="135">
        <v>119</v>
      </c>
      <c r="F227" s="129"/>
      <c r="G227" s="130"/>
      <c r="H227" s="129"/>
      <c r="I227" s="130"/>
      <c r="J227" s="129"/>
      <c r="K227" s="84"/>
      <c r="L227" s="130"/>
      <c r="M227" s="84"/>
      <c r="N227" s="84"/>
      <c r="O227" s="94"/>
      <c r="P227" s="94"/>
      <c r="Q227" s="94"/>
      <c r="R227" s="34"/>
      <c r="S227" s="34"/>
      <c r="T227" s="34"/>
      <c r="U227" s="34"/>
      <c r="V227" s="34"/>
      <c r="W227" s="34"/>
      <c r="X227" s="34"/>
      <c r="Y227" s="95"/>
      <c r="Z227" s="83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95"/>
      <c r="AM227" s="83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95"/>
      <c r="AZ227" s="83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95"/>
      <c r="BM227" s="124"/>
      <c r="BN227" s="34">
        <v>700</v>
      </c>
    </row>
    <row r="228" spans="1:66" x14ac:dyDescent="0.35">
      <c r="A228" s="176">
        <v>42680</v>
      </c>
      <c r="B228" s="124">
        <v>0</v>
      </c>
      <c r="C228" s="129"/>
      <c r="D228" s="172"/>
      <c r="E228" s="135">
        <v>67</v>
      </c>
      <c r="F228" s="129"/>
      <c r="G228" s="130"/>
      <c r="H228" s="129"/>
      <c r="I228" s="130"/>
      <c r="J228" s="129"/>
      <c r="K228" s="84"/>
      <c r="L228" s="130"/>
      <c r="M228" s="84"/>
      <c r="N228" s="84"/>
      <c r="O228" s="94"/>
      <c r="P228" s="94"/>
      <c r="Q228" s="94"/>
      <c r="R228" s="34"/>
      <c r="S228" s="34"/>
      <c r="T228" s="34"/>
      <c r="U228" s="34"/>
      <c r="V228" s="34"/>
      <c r="W228" s="34"/>
      <c r="X228" s="34"/>
      <c r="Y228" s="95"/>
      <c r="Z228" s="83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95"/>
      <c r="AM228" s="83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95"/>
      <c r="AZ228" s="83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95"/>
      <c r="BM228" s="124"/>
      <c r="BN228" s="34">
        <v>700</v>
      </c>
    </row>
    <row r="229" spans="1:66" x14ac:dyDescent="0.35">
      <c r="A229" s="176">
        <v>42681</v>
      </c>
      <c r="B229" s="124">
        <v>29</v>
      </c>
      <c r="C229" s="129">
        <v>235</v>
      </c>
      <c r="D229" s="84"/>
      <c r="E229" s="135">
        <v>274</v>
      </c>
      <c r="F229" s="34"/>
      <c r="G229" s="130">
        <v>3.56</v>
      </c>
      <c r="H229" s="129">
        <v>6.58</v>
      </c>
      <c r="I229" s="130">
        <v>3.69</v>
      </c>
      <c r="J229" s="129">
        <v>7</v>
      </c>
      <c r="K229" s="84">
        <v>3</v>
      </c>
      <c r="L229" s="130">
        <v>790</v>
      </c>
      <c r="M229" s="78"/>
      <c r="N229" s="84"/>
      <c r="O229" s="94"/>
      <c r="P229" s="94"/>
      <c r="Q229" s="94"/>
      <c r="R229" s="34"/>
      <c r="S229" s="34"/>
      <c r="T229" s="34"/>
      <c r="U229" s="34"/>
      <c r="V229" s="34"/>
      <c r="W229" s="34"/>
      <c r="X229" s="34"/>
      <c r="Y229" s="95"/>
      <c r="Z229" s="83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95"/>
      <c r="AM229" s="83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95"/>
      <c r="AZ229" s="83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95"/>
      <c r="BM229" s="124"/>
      <c r="BN229" s="34">
        <v>700</v>
      </c>
    </row>
    <row r="230" spans="1:66" x14ac:dyDescent="0.35">
      <c r="A230" s="176">
        <v>42682</v>
      </c>
      <c r="B230" s="124">
        <v>15</v>
      </c>
      <c r="C230" s="129">
        <v>84</v>
      </c>
      <c r="D230" s="84"/>
      <c r="E230" s="135">
        <v>46</v>
      </c>
      <c r="F230" s="34"/>
      <c r="G230" s="130">
        <v>6.35</v>
      </c>
      <c r="H230" s="129">
        <v>6.47</v>
      </c>
      <c r="I230" s="130">
        <v>5.85</v>
      </c>
      <c r="J230" s="129">
        <v>7.32</v>
      </c>
      <c r="K230" s="84">
        <v>5.23</v>
      </c>
      <c r="L230" s="130">
        <v>810</v>
      </c>
      <c r="M230" s="78"/>
      <c r="N230" s="84"/>
      <c r="O230" s="94"/>
      <c r="P230" s="94"/>
      <c r="Q230" s="94"/>
      <c r="R230" s="34"/>
      <c r="S230" s="34"/>
      <c r="T230" s="34"/>
      <c r="U230" s="34"/>
      <c r="V230" s="34"/>
      <c r="W230" s="34"/>
      <c r="X230" s="34"/>
      <c r="Y230" s="95"/>
      <c r="Z230" s="83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95"/>
      <c r="AM230" s="83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95"/>
      <c r="AZ230" s="83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95"/>
      <c r="BM230" s="124"/>
      <c r="BN230" s="34">
        <v>700</v>
      </c>
    </row>
    <row r="231" spans="1:66" x14ac:dyDescent="0.35">
      <c r="A231" s="176">
        <v>42683</v>
      </c>
      <c r="B231" s="124">
        <v>0</v>
      </c>
      <c r="C231" s="129">
        <v>55</v>
      </c>
      <c r="D231" s="172"/>
      <c r="E231" s="135">
        <v>42</v>
      </c>
      <c r="F231" s="129"/>
      <c r="G231" s="130">
        <v>7.7</v>
      </c>
      <c r="H231" s="129">
        <v>6.61</v>
      </c>
      <c r="I231" s="130">
        <v>6.57</v>
      </c>
      <c r="J231" s="129">
        <v>6.8</v>
      </c>
      <c r="K231" s="84">
        <v>6.6</v>
      </c>
      <c r="L231" s="130">
        <v>790</v>
      </c>
      <c r="M231" s="78">
        <v>0.33333333333333331</v>
      </c>
      <c r="N231" s="84">
        <v>33</v>
      </c>
      <c r="O231" s="94">
        <v>120</v>
      </c>
      <c r="P231" s="94">
        <v>17</v>
      </c>
      <c r="Q231" s="94">
        <v>0.69</v>
      </c>
      <c r="R231" s="34">
        <v>11</v>
      </c>
      <c r="S231" s="34">
        <v>5.8</v>
      </c>
      <c r="T231" s="34">
        <v>3.6</v>
      </c>
      <c r="U231" s="34">
        <v>2200</v>
      </c>
      <c r="V231" s="34">
        <v>7400</v>
      </c>
      <c r="W231" s="34">
        <v>55</v>
      </c>
      <c r="X231" s="34">
        <v>492</v>
      </c>
      <c r="Y231" s="95">
        <v>6.8</v>
      </c>
      <c r="Z231" s="83">
        <v>0.34027777777777773</v>
      </c>
      <c r="AA231" s="34">
        <v>0.84</v>
      </c>
      <c r="AB231" s="34">
        <v>3.4</v>
      </c>
      <c r="AC231" s="34">
        <v>18</v>
      </c>
      <c r="AD231" s="34">
        <v>0.4</v>
      </c>
      <c r="AE231" s="34">
        <v>0.83</v>
      </c>
      <c r="AF231" s="34">
        <v>3.7</v>
      </c>
      <c r="AG231" s="34">
        <v>3.1</v>
      </c>
      <c r="AH231" s="34">
        <v>1.6</v>
      </c>
      <c r="AI231" s="34">
        <v>1.6</v>
      </c>
      <c r="AJ231" s="34">
        <v>0.2</v>
      </c>
      <c r="AK231" s="34">
        <v>486</v>
      </c>
      <c r="AL231" s="95">
        <v>6.83</v>
      </c>
      <c r="AM231" s="83">
        <v>0.34375</v>
      </c>
      <c r="AN231" s="34">
        <v>0.61</v>
      </c>
      <c r="AO231" s="34">
        <v>6.8</v>
      </c>
      <c r="AP231" s="34">
        <v>1.7999999999999999E-2</v>
      </c>
      <c r="AQ231" s="34">
        <v>0.4</v>
      </c>
      <c r="AR231" s="34">
        <v>0.23</v>
      </c>
      <c r="AS231" s="34">
        <v>2.7E-2</v>
      </c>
      <c r="AT231" s="34">
        <v>1.0999999999999999E-2</v>
      </c>
      <c r="AU231" s="34">
        <v>100</v>
      </c>
      <c r="AV231" s="34">
        <v>580</v>
      </c>
      <c r="AW231" s="34">
        <v>4.4000000000000004</v>
      </c>
      <c r="AX231" s="34">
        <v>197</v>
      </c>
      <c r="AY231" s="95">
        <v>7.17</v>
      </c>
      <c r="AZ231" s="83">
        <v>0.35069444444444442</v>
      </c>
      <c r="BA231" s="34">
        <v>0.75</v>
      </c>
      <c r="BB231" s="34">
        <v>24</v>
      </c>
      <c r="BC231" s="34">
        <v>0.99</v>
      </c>
      <c r="BD231" s="34">
        <v>0.4</v>
      </c>
      <c r="BE231" s="34">
        <v>0.27</v>
      </c>
      <c r="BF231" s="34">
        <v>0.25</v>
      </c>
      <c r="BG231" s="34">
        <v>0.17</v>
      </c>
      <c r="BH231" s="34">
        <v>440</v>
      </c>
      <c r="BI231" s="34">
        <v>710</v>
      </c>
      <c r="BJ231" s="34">
        <v>4.5999999999999996</v>
      </c>
      <c r="BK231" s="34">
        <v>3.49</v>
      </c>
      <c r="BL231" s="95">
        <v>7.05</v>
      </c>
      <c r="BM231" s="171">
        <v>0.33611111111111108</v>
      </c>
      <c r="BN231" s="34">
        <v>700</v>
      </c>
    </row>
    <row r="232" spans="1:66" x14ac:dyDescent="0.35">
      <c r="A232" s="176">
        <v>42684</v>
      </c>
      <c r="B232" s="124">
        <v>0</v>
      </c>
      <c r="C232" s="129">
        <v>76</v>
      </c>
      <c r="D232" s="172"/>
      <c r="E232" s="135">
        <v>3</v>
      </c>
      <c r="F232" s="129"/>
      <c r="G232" s="130">
        <v>7.81</v>
      </c>
      <c r="H232" s="129">
        <v>6.54</v>
      </c>
      <c r="I232" s="130">
        <v>7.47</v>
      </c>
      <c r="J232" s="129">
        <v>7.16</v>
      </c>
      <c r="K232" s="84">
        <v>9.66</v>
      </c>
      <c r="L232" s="130">
        <v>810</v>
      </c>
      <c r="M232" s="84"/>
      <c r="N232" s="84"/>
      <c r="O232" s="94"/>
      <c r="P232" s="94"/>
      <c r="Q232" s="94"/>
      <c r="R232" s="34"/>
      <c r="S232" s="34"/>
      <c r="T232" s="34"/>
      <c r="U232" s="34"/>
      <c r="V232" s="34"/>
      <c r="W232" s="34"/>
      <c r="X232" s="34"/>
      <c r="Y232" s="95"/>
      <c r="Z232" s="96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95"/>
      <c r="AM232" s="96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95"/>
      <c r="AZ232" s="96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95"/>
      <c r="BM232" s="124"/>
      <c r="BN232" s="34">
        <v>700</v>
      </c>
    </row>
    <row r="233" spans="1:66" x14ac:dyDescent="0.35">
      <c r="A233" s="176">
        <v>42685</v>
      </c>
      <c r="B233" s="124">
        <v>0</v>
      </c>
      <c r="C233" s="129">
        <v>68</v>
      </c>
      <c r="D233" s="172"/>
      <c r="E233" s="135">
        <v>174</v>
      </c>
      <c r="F233" s="129"/>
      <c r="G233" s="130">
        <v>5.19</v>
      </c>
      <c r="H233" s="129">
        <v>6.82</v>
      </c>
      <c r="I233" s="130">
        <v>6.71</v>
      </c>
      <c r="J233" s="129">
        <v>7.21</v>
      </c>
      <c r="K233" s="84">
        <v>8.51</v>
      </c>
      <c r="L233" s="130">
        <v>800</v>
      </c>
      <c r="M233" s="78"/>
      <c r="N233" s="84"/>
      <c r="O233" s="94"/>
      <c r="P233" s="94"/>
      <c r="Q233" s="94"/>
      <c r="R233" s="34"/>
      <c r="S233" s="34"/>
      <c r="T233" s="34"/>
      <c r="U233" s="34"/>
      <c r="V233" s="34"/>
      <c r="W233" s="34"/>
      <c r="X233" s="34"/>
      <c r="Y233" s="95"/>
      <c r="Z233" s="83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95"/>
      <c r="AM233" s="83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95"/>
      <c r="AZ233" s="96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95"/>
      <c r="BM233" s="124"/>
      <c r="BN233" s="34">
        <v>700</v>
      </c>
    </row>
    <row r="234" spans="1:66" x14ac:dyDescent="0.35">
      <c r="A234" s="176">
        <v>42686</v>
      </c>
      <c r="B234" s="124">
        <v>0</v>
      </c>
      <c r="C234" s="129"/>
      <c r="D234" s="172"/>
      <c r="E234" s="135">
        <v>228</v>
      </c>
      <c r="F234" s="129"/>
      <c r="G234" s="130"/>
      <c r="H234" s="129"/>
      <c r="I234" s="130"/>
      <c r="J234" s="129"/>
      <c r="K234" s="84"/>
      <c r="L234" s="130"/>
      <c r="M234" s="78"/>
      <c r="N234" s="84"/>
      <c r="O234" s="94"/>
      <c r="P234" s="94"/>
      <c r="Q234" s="94"/>
      <c r="R234" s="34"/>
      <c r="S234" s="34"/>
      <c r="T234" s="34"/>
      <c r="U234" s="34"/>
      <c r="V234" s="34"/>
      <c r="W234" s="34"/>
      <c r="X234" s="34"/>
      <c r="Y234" s="95"/>
      <c r="Z234" s="83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95"/>
      <c r="AM234" s="83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95"/>
      <c r="AZ234" s="96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95"/>
      <c r="BM234" s="171"/>
      <c r="BN234" s="34">
        <v>700</v>
      </c>
    </row>
    <row r="235" spans="1:66" x14ac:dyDescent="0.35">
      <c r="A235" s="176">
        <v>42687</v>
      </c>
      <c r="B235" s="124">
        <v>0</v>
      </c>
      <c r="C235" s="129"/>
      <c r="D235" s="172"/>
      <c r="E235" s="135">
        <v>55</v>
      </c>
      <c r="F235" s="129"/>
      <c r="G235" s="130"/>
      <c r="H235" s="129"/>
      <c r="I235" s="130"/>
      <c r="J235" s="129"/>
      <c r="K235" s="84"/>
      <c r="L235" s="130"/>
      <c r="M235" s="84"/>
      <c r="N235" s="84"/>
      <c r="O235" s="94"/>
      <c r="P235" s="94"/>
      <c r="Q235" s="94"/>
      <c r="R235" s="34"/>
      <c r="S235" s="34"/>
      <c r="T235" s="34"/>
      <c r="U235" s="34"/>
      <c r="V235" s="34"/>
      <c r="W235" s="34"/>
      <c r="X235" s="34"/>
      <c r="Y235" s="95"/>
      <c r="Z235" s="83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95"/>
      <c r="AM235" s="83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95"/>
      <c r="AZ235" s="96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95"/>
      <c r="BM235" s="124"/>
      <c r="BN235" s="34">
        <v>700</v>
      </c>
    </row>
    <row r="236" spans="1:66" x14ac:dyDescent="0.35">
      <c r="A236" s="176">
        <v>42688</v>
      </c>
      <c r="B236" s="124">
        <v>28</v>
      </c>
      <c r="C236" s="129">
        <v>278</v>
      </c>
      <c r="D236" s="84"/>
      <c r="E236" s="135">
        <v>100</v>
      </c>
      <c r="F236" s="34"/>
      <c r="G236" s="130">
        <v>6.05</v>
      </c>
      <c r="H236" s="129">
        <v>6.96</v>
      </c>
      <c r="I236" s="131">
        <v>6.29</v>
      </c>
      <c r="J236" s="129">
        <v>7.31</v>
      </c>
      <c r="K236" s="84">
        <v>9.84</v>
      </c>
      <c r="L236" s="130">
        <v>790</v>
      </c>
      <c r="M236" s="84"/>
      <c r="N236" s="84"/>
      <c r="O236" s="94"/>
      <c r="P236" s="94"/>
      <c r="Q236" s="94"/>
      <c r="R236" s="34"/>
      <c r="S236" s="34"/>
      <c r="T236" s="34"/>
      <c r="U236" s="34"/>
      <c r="V236" s="34"/>
      <c r="W236" s="34"/>
      <c r="X236" s="34"/>
      <c r="Y236" s="95"/>
      <c r="Z236" s="83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95"/>
      <c r="AM236" s="83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95"/>
      <c r="AZ236" s="96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95"/>
      <c r="BM236" s="124"/>
      <c r="BN236" s="34">
        <v>700</v>
      </c>
    </row>
    <row r="237" spans="1:66" x14ac:dyDescent="0.35">
      <c r="A237" s="176">
        <v>42689</v>
      </c>
      <c r="B237" s="124">
        <v>3</v>
      </c>
      <c r="C237" s="129">
        <v>73</v>
      </c>
      <c r="D237" s="84"/>
      <c r="E237" s="135">
        <v>112</v>
      </c>
      <c r="F237" s="34"/>
      <c r="G237" s="130">
        <v>5.0999999999999996</v>
      </c>
      <c r="H237" s="129">
        <v>7.06</v>
      </c>
      <c r="I237" s="130">
        <v>6.19</v>
      </c>
      <c r="J237" s="129">
        <v>7.42</v>
      </c>
      <c r="K237" s="84">
        <v>6.21</v>
      </c>
      <c r="L237" s="130">
        <v>790</v>
      </c>
      <c r="M237" s="84"/>
      <c r="N237" s="84"/>
      <c r="O237" s="94"/>
      <c r="P237" s="94"/>
      <c r="Q237" s="94"/>
      <c r="R237" s="34"/>
      <c r="S237" s="34"/>
      <c r="T237" s="34"/>
      <c r="U237" s="34"/>
      <c r="V237" s="34"/>
      <c r="W237" s="34"/>
      <c r="X237" s="34"/>
      <c r="Y237" s="95"/>
      <c r="Z237" s="96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95"/>
      <c r="AM237" s="96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95"/>
      <c r="AZ237" s="96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95"/>
      <c r="BM237" s="124"/>
      <c r="BN237" s="34">
        <v>700</v>
      </c>
    </row>
    <row r="238" spans="1:66" x14ac:dyDescent="0.35">
      <c r="A238" s="176">
        <v>42690</v>
      </c>
      <c r="B238" s="124">
        <v>4</v>
      </c>
      <c r="C238" s="129">
        <v>77</v>
      </c>
      <c r="D238" s="172"/>
      <c r="E238" s="135">
        <v>157</v>
      </c>
      <c r="F238" s="129"/>
      <c r="G238" s="130">
        <v>5.56</v>
      </c>
      <c r="H238" s="129">
        <v>6.76</v>
      </c>
      <c r="I238" s="130">
        <v>6.26</v>
      </c>
      <c r="J238" s="129">
        <v>6.94</v>
      </c>
      <c r="K238" s="84">
        <v>7.1</v>
      </c>
      <c r="L238" s="130">
        <v>790</v>
      </c>
      <c r="M238" s="84"/>
      <c r="N238" s="84"/>
      <c r="O238" s="94"/>
      <c r="P238" s="94"/>
      <c r="Q238" s="94"/>
      <c r="R238" s="34"/>
      <c r="S238" s="34"/>
      <c r="T238" s="34"/>
      <c r="U238" s="34"/>
      <c r="V238" s="34"/>
      <c r="W238" s="34"/>
      <c r="X238" s="34"/>
      <c r="Y238" s="95"/>
      <c r="Z238" s="96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95"/>
      <c r="AM238" s="96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95"/>
      <c r="AZ238" s="96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95"/>
      <c r="BM238" s="124"/>
      <c r="BN238" s="34">
        <v>700</v>
      </c>
    </row>
    <row r="239" spans="1:66" x14ac:dyDescent="0.35">
      <c r="A239" s="176">
        <v>42691</v>
      </c>
      <c r="B239" s="124">
        <v>4</v>
      </c>
      <c r="C239" s="129">
        <v>70</v>
      </c>
      <c r="D239" s="172"/>
      <c r="E239" s="135">
        <v>99</v>
      </c>
      <c r="F239" s="129"/>
      <c r="G239" s="130">
        <v>4.1900000000000004</v>
      </c>
      <c r="H239" s="129">
        <v>7.16</v>
      </c>
      <c r="I239" s="130">
        <v>5.67</v>
      </c>
      <c r="J239" s="129">
        <v>7.26</v>
      </c>
      <c r="K239" s="84">
        <v>6.19</v>
      </c>
      <c r="L239" s="130">
        <v>800</v>
      </c>
      <c r="M239" s="78"/>
      <c r="N239" s="84"/>
      <c r="O239" s="94"/>
      <c r="P239" s="94"/>
      <c r="Q239" s="94"/>
      <c r="R239" s="34"/>
      <c r="S239" s="34"/>
      <c r="T239" s="34"/>
      <c r="U239" s="34"/>
      <c r="V239" s="34"/>
      <c r="W239" s="34"/>
      <c r="X239" s="34"/>
      <c r="Y239" s="95"/>
      <c r="Z239" s="83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95"/>
      <c r="AM239" s="83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95"/>
      <c r="AZ239" s="83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95"/>
      <c r="BM239" s="171"/>
      <c r="BN239" s="34">
        <v>700</v>
      </c>
    </row>
    <row r="240" spans="1:66" x14ac:dyDescent="0.35">
      <c r="A240" s="176">
        <v>42692</v>
      </c>
      <c r="B240" s="124">
        <v>2</v>
      </c>
      <c r="C240" s="129">
        <v>101</v>
      </c>
      <c r="D240" s="172"/>
      <c r="E240" s="135">
        <v>98</v>
      </c>
      <c r="F240" s="129"/>
      <c r="G240" s="130">
        <v>4.66</v>
      </c>
      <c r="H240" s="129">
        <v>6.67</v>
      </c>
      <c r="I240" s="130">
        <v>6.15</v>
      </c>
      <c r="J240" s="129">
        <v>7.36</v>
      </c>
      <c r="K240" s="84">
        <v>9.92</v>
      </c>
      <c r="L240" s="130">
        <v>790</v>
      </c>
      <c r="M240" s="84"/>
      <c r="N240" s="84"/>
      <c r="O240" s="94"/>
      <c r="P240" s="94"/>
      <c r="Q240" s="94"/>
      <c r="R240" s="34"/>
      <c r="S240" s="34"/>
      <c r="T240" s="34"/>
      <c r="U240" s="34"/>
      <c r="V240" s="34"/>
      <c r="W240" s="34"/>
      <c r="X240" s="34"/>
      <c r="Y240" s="95"/>
      <c r="Z240" s="96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95"/>
      <c r="AM240" s="96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95"/>
      <c r="AZ240" s="96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95"/>
      <c r="BM240" s="124"/>
      <c r="BN240" s="34">
        <v>700</v>
      </c>
    </row>
    <row r="241" spans="1:66" x14ac:dyDescent="0.35">
      <c r="A241" s="176">
        <v>42693</v>
      </c>
      <c r="B241" s="124">
        <v>0</v>
      </c>
      <c r="C241" s="129"/>
      <c r="D241" s="172"/>
      <c r="E241" s="135">
        <v>59</v>
      </c>
      <c r="F241" s="129"/>
      <c r="G241" s="130"/>
      <c r="H241" s="129"/>
      <c r="I241" s="130"/>
      <c r="J241" s="129"/>
      <c r="K241" s="84"/>
      <c r="L241" s="130"/>
      <c r="M241" s="84"/>
      <c r="N241" s="84"/>
      <c r="O241" s="94"/>
      <c r="P241" s="94"/>
      <c r="Q241" s="94"/>
      <c r="R241" s="34"/>
      <c r="S241" s="34"/>
      <c r="T241" s="34"/>
      <c r="U241" s="34"/>
      <c r="V241" s="34"/>
      <c r="W241" s="34"/>
      <c r="X241" s="34"/>
      <c r="Y241" s="95"/>
      <c r="Z241" s="96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95"/>
      <c r="AM241" s="96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95"/>
      <c r="AZ241" s="96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95"/>
      <c r="BM241" s="124"/>
      <c r="BN241" s="34">
        <v>700</v>
      </c>
    </row>
    <row r="242" spans="1:66" x14ac:dyDescent="0.35">
      <c r="A242" s="176">
        <v>42694</v>
      </c>
      <c r="B242" s="124"/>
      <c r="C242" s="129"/>
      <c r="D242" s="172"/>
      <c r="E242" s="135">
        <v>45</v>
      </c>
      <c r="F242" s="129"/>
      <c r="G242" s="130"/>
      <c r="H242" s="129"/>
      <c r="I242" s="130"/>
      <c r="J242" s="129"/>
      <c r="K242" s="84"/>
      <c r="L242" s="130"/>
      <c r="M242" s="84"/>
      <c r="N242" s="84"/>
      <c r="O242" s="94"/>
      <c r="P242" s="94"/>
      <c r="Q242" s="94"/>
      <c r="R242" s="34"/>
      <c r="S242" s="34"/>
      <c r="T242" s="34"/>
      <c r="U242" s="34"/>
      <c r="V242" s="34"/>
      <c r="W242" s="34"/>
      <c r="X242" s="34"/>
      <c r="Y242" s="95"/>
      <c r="Z242" s="96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95"/>
      <c r="AM242" s="96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95"/>
      <c r="AZ242" s="96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95"/>
      <c r="BM242" s="124"/>
      <c r="BN242" s="34">
        <v>700</v>
      </c>
    </row>
    <row r="243" spans="1:66" x14ac:dyDescent="0.35">
      <c r="A243" s="176">
        <v>42695</v>
      </c>
      <c r="B243" s="124">
        <v>0</v>
      </c>
      <c r="C243" s="129">
        <v>278</v>
      </c>
      <c r="D243" s="84"/>
      <c r="E243" s="135">
        <v>4</v>
      </c>
      <c r="F243" s="129"/>
      <c r="G243" s="130">
        <v>6.06</v>
      </c>
      <c r="H243" s="129">
        <v>6.84</v>
      </c>
      <c r="I243" s="130">
        <v>6.55</v>
      </c>
      <c r="J243" s="129">
        <v>7.1</v>
      </c>
      <c r="K243" s="84">
        <v>10.61</v>
      </c>
      <c r="L243" s="130">
        <v>790</v>
      </c>
      <c r="M243" s="78"/>
      <c r="N243" s="84"/>
      <c r="O243" s="94"/>
      <c r="P243" s="94"/>
      <c r="Q243" s="94"/>
      <c r="R243" s="34"/>
      <c r="S243" s="34"/>
      <c r="T243" s="34"/>
      <c r="U243" s="34"/>
      <c r="V243" s="34"/>
      <c r="W243" s="34"/>
      <c r="X243" s="34"/>
      <c r="Y243" s="95"/>
      <c r="Z243" s="83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95"/>
      <c r="AM243" s="83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95"/>
      <c r="AZ243" s="83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95"/>
      <c r="BM243" s="171"/>
      <c r="BN243" s="34">
        <v>700</v>
      </c>
    </row>
    <row r="244" spans="1:66" x14ac:dyDescent="0.35">
      <c r="A244" s="176">
        <v>42696</v>
      </c>
      <c r="B244" s="124">
        <v>0</v>
      </c>
      <c r="C244" s="129">
        <v>87</v>
      </c>
      <c r="D244" s="84"/>
      <c r="E244" s="135">
        <v>120</v>
      </c>
      <c r="F244" s="129"/>
      <c r="G244" s="130">
        <v>5.33</v>
      </c>
      <c r="H244" s="129">
        <v>6.36</v>
      </c>
      <c r="I244" s="130">
        <v>6.71</v>
      </c>
      <c r="J244" s="129">
        <v>7.16</v>
      </c>
      <c r="K244" s="84">
        <v>8.7799999999999994</v>
      </c>
      <c r="L244" s="130">
        <v>785</v>
      </c>
      <c r="M244" s="84"/>
      <c r="N244" s="84"/>
      <c r="O244" s="94"/>
      <c r="P244" s="94"/>
      <c r="Q244" s="94"/>
      <c r="R244" s="34"/>
      <c r="S244" s="34"/>
      <c r="T244" s="34"/>
      <c r="U244" s="34"/>
      <c r="V244" s="34"/>
      <c r="W244" s="34"/>
      <c r="X244" s="34"/>
      <c r="Y244" s="95"/>
      <c r="Z244" s="96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95"/>
      <c r="AM244" s="96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95"/>
      <c r="AZ244" s="96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95"/>
      <c r="BM244" s="124"/>
      <c r="BN244" s="34">
        <v>700</v>
      </c>
    </row>
    <row r="245" spans="1:66" x14ac:dyDescent="0.35">
      <c r="A245" s="176">
        <v>42697</v>
      </c>
      <c r="B245" s="124">
        <v>0</v>
      </c>
      <c r="C245" s="129">
        <v>72</v>
      </c>
      <c r="D245" s="172"/>
      <c r="E245" s="135">
        <v>98</v>
      </c>
      <c r="F245" s="129"/>
      <c r="G245" s="130">
        <v>5.53</v>
      </c>
      <c r="H245" s="129">
        <v>6.69</v>
      </c>
      <c r="I245" s="130">
        <v>6.29</v>
      </c>
      <c r="J245" s="129">
        <v>6.97</v>
      </c>
      <c r="K245" s="84">
        <v>5.92</v>
      </c>
      <c r="L245" s="130">
        <v>790</v>
      </c>
      <c r="M245" s="84"/>
      <c r="N245" s="84"/>
      <c r="O245" s="94"/>
      <c r="P245" s="94"/>
      <c r="Q245" s="94"/>
      <c r="R245" s="34"/>
      <c r="S245" s="34"/>
      <c r="T245" s="34"/>
      <c r="U245" s="34"/>
      <c r="V245" s="34"/>
      <c r="W245" s="34"/>
      <c r="X245" s="34"/>
      <c r="Y245" s="95"/>
      <c r="Z245" s="96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95"/>
      <c r="AM245" s="96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95"/>
      <c r="AZ245" s="96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95"/>
      <c r="BM245" s="124"/>
      <c r="BN245" s="34">
        <v>700</v>
      </c>
    </row>
    <row r="246" spans="1:66" x14ac:dyDescent="0.35">
      <c r="A246" s="176">
        <v>42698</v>
      </c>
      <c r="B246" s="124">
        <v>0</v>
      </c>
      <c r="C246" s="129">
        <v>97</v>
      </c>
      <c r="D246" s="172"/>
      <c r="E246" s="135">
        <v>85</v>
      </c>
      <c r="F246" s="129"/>
      <c r="G246" s="130">
        <v>5.38</v>
      </c>
      <c r="H246" s="129">
        <v>6.93</v>
      </c>
      <c r="I246" s="130">
        <v>6.06</v>
      </c>
      <c r="J246" s="129">
        <v>7.12</v>
      </c>
      <c r="K246" s="84">
        <v>8.64</v>
      </c>
      <c r="L246" s="130">
        <v>790</v>
      </c>
      <c r="M246" s="84"/>
      <c r="N246" s="84"/>
      <c r="O246" s="94"/>
      <c r="P246" s="94"/>
      <c r="Q246" s="94"/>
      <c r="R246" s="34"/>
      <c r="S246" s="34"/>
      <c r="T246" s="34"/>
      <c r="U246" s="34"/>
      <c r="V246" s="34"/>
      <c r="W246" s="34"/>
      <c r="X246" s="34"/>
      <c r="Y246" s="95"/>
      <c r="Z246" s="83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95"/>
      <c r="AM246" s="83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95"/>
      <c r="AZ246" s="96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95"/>
      <c r="BM246" s="124"/>
      <c r="BN246" s="34">
        <v>700</v>
      </c>
    </row>
    <row r="247" spans="1:66" x14ac:dyDescent="0.35">
      <c r="A247" s="176">
        <v>42699</v>
      </c>
      <c r="B247" s="124">
        <v>0</v>
      </c>
      <c r="C247" s="129">
        <v>66</v>
      </c>
      <c r="D247" s="172"/>
      <c r="E247" s="135">
        <v>103</v>
      </c>
      <c r="F247" s="129"/>
      <c r="G247" s="130">
        <v>4.99</v>
      </c>
      <c r="H247" s="129">
        <v>7.02</v>
      </c>
      <c r="I247" s="130">
        <v>5.16</v>
      </c>
      <c r="J247" s="129">
        <v>7.11</v>
      </c>
      <c r="K247" s="84">
        <v>5.41</v>
      </c>
      <c r="L247" s="130">
        <v>800</v>
      </c>
      <c r="M247" s="84"/>
      <c r="N247" s="84"/>
      <c r="O247" s="94"/>
      <c r="P247" s="94"/>
      <c r="Q247" s="94"/>
      <c r="R247" s="34"/>
      <c r="S247" s="34"/>
      <c r="T247" s="34"/>
      <c r="U247" s="34"/>
      <c r="V247" s="34"/>
      <c r="W247" s="34"/>
      <c r="X247" s="34"/>
      <c r="Y247" s="95"/>
      <c r="Z247" s="96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95"/>
      <c r="AM247" s="96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95"/>
      <c r="AZ247" s="96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95"/>
      <c r="BM247" s="124"/>
      <c r="BN247" s="34">
        <v>700</v>
      </c>
    </row>
    <row r="248" spans="1:66" x14ac:dyDescent="0.35">
      <c r="A248" s="176">
        <v>42700</v>
      </c>
      <c r="B248" s="124">
        <v>0</v>
      </c>
      <c r="C248" s="129"/>
      <c r="D248" s="172"/>
      <c r="E248" s="135">
        <v>105</v>
      </c>
      <c r="F248" s="129"/>
      <c r="G248" s="130"/>
      <c r="H248" s="129"/>
      <c r="I248" s="130"/>
      <c r="J248" s="129"/>
      <c r="K248" s="84"/>
      <c r="L248" s="130"/>
      <c r="M248" s="84"/>
      <c r="N248" s="84"/>
      <c r="O248" s="94"/>
      <c r="P248" s="94"/>
      <c r="Q248" s="94"/>
      <c r="R248" s="34"/>
      <c r="S248" s="34"/>
      <c r="T248" s="34"/>
      <c r="U248" s="34"/>
      <c r="V248" s="34"/>
      <c r="W248" s="34"/>
      <c r="X248" s="34"/>
      <c r="Y248" s="95"/>
      <c r="Z248" s="96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95"/>
      <c r="AM248" s="96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95"/>
      <c r="AZ248" s="96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95"/>
      <c r="BM248" s="124"/>
      <c r="BN248" s="34">
        <v>700</v>
      </c>
    </row>
    <row r="249" spans="1:66" x14ac:dyDescent="0.35">
      <c r="A249" s="176">
        <v>42701</v>
      </c>
      <c r="B249" s="124">
        <v>0</v>
      </c>
      <c r="C249" s="129"/>
      <c r="D249" s="172"/>
      <c r="E249" s="135">
        <v>101</v>
      </c>
      <c r="F249" s="129"/>
      <c r="G249" s="130"/>
      <c r="H249" s="129"/>
      <c r="I249" s="130"/>
      <c r="J249" s="129"/>
      <c r="K249" s="84"/>
      <c r="L249" s="130"/>
      <c r="M249" s="84"/>
      <c r="N249" s="84"/>
      <c r="O249" s="94"/>
      <c r="P249" s="94"/>
      <c r="Q249" s="94"/>
      <c r="R249" s="34"/>
      <c r="S249" s="34"/>
      <c r="T249" s="34"/>
      <c r="U249" s="34"/>
      <c r="V249" s="34"/>
      <c r="W249" s="34"/>
      <c r="X249" s="34"/>
      <c r="Y249" s="95"/>
      <c r="Z249" s="96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95"/>
      <c r="AM249" s="96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95"/>
      <c r="AZ249" s="96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95"/>
      <c r="BM249" s="124"/>
      <c r="BN249" s="34">
        <v>700</v>
      </c>
    </row>
    <row r="250" spans="1:66" x14ac:dyDescent="0.35">
      <c r="A250" s="176">
        <v>42702</v>
      </c>
      <c r="B250" s="124">
        <v>6</v>
      </c>
      <c r="C250" s="129">
        <v>288</v>
      </c>
      <c r="D250" s="84"/>
      <c r="E250" s="135">
        <v>31</v>
      </c>
      <c r="F250" s="129"/>
      <c r="G250" s="130">
        <v>5.26</v>
      </c>
      <c r="H250" s="129">
        <v>6.98</v>
      </c>
      <c r="I250" s="130">
        <v>5.03</v>
      </c>
      <c r="J250" s="129">
        <v>7.18</v>
      </c>
      <c r="K250" s="84">
        <v>10.52</v>
      </c>
      <c r="L250" s="130">
        <v>780</v>
      </c>
      <c r="M250" s="84"/>
      <c r="N250" s="84"/>
      <c r="O250" s="94"/>
      <c r="P250" s="94"/>
      <c r="Q250" s="94"/>
      <c r="R250" s="34"/>
      <c r="S250" s="34"/>
      <c r="T250" s="34"/>
      <c r="U250" s="34"/>
      <c r="V250" s="34"/>
      <c r="W250" s="34"/>
      <c r="X250" s="34"/>
      <c r="Y250" s="95"/>
      <c r="Z250" s="96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95"/>
      <c r="AM250" s="96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95"/>
      <c r="AZ250" s="96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95"/>
      <c r="BM250" s="124"/>
      <c r="BN250" s="34">
        <v>700</v>
      </c>
    </row>
    <row r="251" spans="1:66" x14ac:dyDescent="0.35">
      <c r="A251" s="176">
        <v>42703</v>
      </c>
      <c r="B251" s="124">
        <v>0</v>
      </c>
      <c r="C251" s="129">
        <v>85</v>
      </c>
      <c r="D251" s="172"/>
      <c r="E251" s="135">
        <v>96</v>
      </c>
      <c r="F251" s="129"/>
      <c r="G251" s="130">
        <v>4.7300000000000004</v>
      </c>
      <c r="H251" s="129">
        <v>7.06</v>
      </c>
      <c r="I251" s="130">
        <v>4.62</v>
      </c>
      <c r="J251" s="129">
        <v>7.14</v>
      </c>
      <c r="K251" s="84">
        <v>10.09</v>
      </c>
      <c r="L251" s="130">
        <v>780</v>
      </c>
      <c r="M251" s="84"/>
      <c r="N251" s="84"/>
      <c r="O251" s="94"/>
      <c r="P251" s="94"/>
      <c r="Q251" s="94"/>
      <c r="R251" s="34"/>
      <c r="S251" s="34"/>
      <c r="T251" s="34"/>
      <c r="U251" s="34"/>
      <c r="V251" s="34"/>
      <c r="W251" s="34"/>
      <c r="X251" s="34"/>
      <c r="Y251" s="95"/>
      <c r="Z251" s="96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95"/>
      <c r="AM251" s="96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95"/>
      <c r="AZ251" s="96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95"/>
      <c r="BM251" s="124"/>
      <c r="BN251" s="34">
        <v>700</v>
      </c>
    </row>
    <row r="252" spans="1:66" ht="13.15" thickBot="1" x14ac:dyDescent="0.4">
      <c r="A252" s="177">
        <v>42704</v>
      </c>
      <c r="B252" s="126">
        <v>0</v>
      </c>
      <c r="C252" s="132">
        <v>61</v>
      </c>
      <c r="D252" s="173"/>
      <c r="E252" s="136">
        <v>0</v>
      </c>
      <c r="F252" s="132"/>
      <c r="G252" s="133">
        <v>4.51</v>
      </c>
      <c r="H252" s="132">
        <v>6.81</v>
      </c>
      <c r="I252" s="133">
        <v>5.62</v>
      </c>
      <c r="J252" s="132">
        <v>7.27</v>
      </c>
      <c r="K252" s="98">
        <v>9.68</v>
      </c>
      <c r="L252" s="133">
        <v>790</v>
      </c>
      <c r="M252" s="98"/>
      <c r="N252" s="98"/>
      <c r="O252" s="99"/>
      <c r="P252" s="99"/>
      <c r="Q252" s="99"/>
      <c r="R252" s="100"/>
      <c r="S252" s="100"/>
      <c r="T252" s="100"/>
      <c r="U252" s="100"/>
      <c r="V252" s="100"/>
      <c r="W252" s="100"/>
      <c r="X252" s="100"/>
      <c r="Y252" s="101"/>
      <c r="Z252" s="134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1"/>
      <c r="AM252" s="134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101"/>
      <c r="AZ252" s="134"/>
      <c r="BA252" s="100"/>
      <c r="BB252" s="100"/>
      <c r="BC252" s="100"/>
      <c r="BD252" s="100"/>
      <c r="BE252" s="100"/>
      <c r="BF252" s="100"/>
      <c r="BG252" s="100"/>
      <c r="BH252" s="100"/>
      <c r="BI252" s="100"/>
      <c r="BJ252" s="100"/>
      <c r="BK252" s="100"/>
      <c r="BL252" s="101"/>
      <c r="BM252" s="126"/>
      <c r="BN252" s="34">
        <v>700</v>
      </c>
    </row>
    <row r="253" spans="1:66" x14ac:dyDescent="0.35">
      <c r="A253" s="175">
        <v>42705</v>
      </c>
      <c r="B253" s="122">
        <v>0</v>
      </c>
      <c r="C253" s="127">
        <v>93</v>
      </c>
      <c r="D253" s="88"/>
      <c r="E253" s="137">
        <v>102</v>
      </c>
      <c r="F253" s="127"/>
      <c r="G253" s="128">
        <v>4.29</v>
      </c>
      <c r="H253" s="127">
        <v>6.92</v>
      </c>
      <c r="I253" s="128">
        <v>4.3099999999999996</v>
      </c>
      <c r="J253" s="127">
        <v>7.06</v>
      </c>
      <c r="K253" s="88">
        <v>9.6999999999999993</v>
      </c>
      <c r="L253" s="128">
        <v>800</v>
      </c>
      <c r="M253" s="86"/>
      <c r="N253" s="88"/>
      <c r="O253" s="89"/>
      <c r="P253" s="89"/>
      <c r="Q253" s="89"/>
      <c r="R253" s="90"/>
      <c r="S253" s="90"/>
      <c r="T253" s="90"/>
      <c r="U253" s="90"/>
      <c r="V253" s="90"/>
      <c r="W253" s="90"/>
      <c r="X253" s="90"/>
      <c r="Y253" s="91"/>
      <c r="Z253" s="92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1"/>
      <c r="AM253" s="92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1"/>
      <c r="AZ253" s="92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1"/>
      <c r="BM253" s="122"/>
      <c r="BN253" s="34">
        <v>700</v>
      </c>
    </row>
    <row r="254" spans="1:66" x14ac:dyDescent="0.35">
      <c r="A254" s="176">
        <v>42706</v>
      </c>
      <c r="B254" s="124">
        <v>0</v>
      </c>
      <c r="C254" s="129">
        <v>76</v>
      </c>
      <c r="D254" s="84"/>
      <c r="E254" s="135">
        <v>86</v>
      </c>
      <c r="F254" s="129"/>
      <c r="G254" s="130">
        <v>5.23</v>
      </c>
      <c r="H254" s="129">
        <v>7.27</v>
      </c>
      <c r="I254" s="130">
        <v>6.88</v>
      </c>
      <c r="J254" s="129">
        <v>7.27</v>
      </c>
      <c r="K254" s="84">
        <v>7.35</v>
      </c>
      <c r="L254" s="130">
        <v>790</v>
      </c>
      <c r="M254" s="84"/>
      <c r="N254" s="84"/>
      <c r="O254" s="94"/>
      <c r="P254" s="94"/>
      <c r="Q254" s="94"/>
      <c r="R254" s="34"/>
      <c r="S254" s="34"/>
      <c r="T254" s="34"/>
      <c r="U254" s="34"/>
      <c r="V254" s="34"/>
      <c r="W254" s="34"/>
      <c r="X254" s="34"/>
      <c r="Y254" s="95"/>
      <c r="Z254" s="96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95"/>
      <c r="AM254" s="96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95"/>
      <c r="AZ254" s="96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95"/>
      <c r="BM254" s="124"/>
      <c r="BN254" s="34">
        <v>700</v>
      </c>
    </row>
    <row r="255" spans="1:66" x14ac:dyDescent="0.35">
      <c r="A255" s="176">
        <v>42707</v>
      </c>
      <c r="B255" s="124">
        <v>0</v>
      </c>
      <c r="C255" s="129"/>
      <c r="D255" s="84"/>
      <c r="E255" s="135">
        <v>111</v>
      </c>
      <c r="F255" s="129"/>
      <c r="G255" s="130"/>
      <c r="H255" s="129"/>
      <c r="I255" s="130"/>
      <c r="J255" s="129"/>
      <c r="K255" s="84"/>
      <c r="L255" s="130"/>
      <c r="M255" s="83"/>
      <c r="N255" s="84"/>
      <c r="O255" s="94"/>
      <c r="P255" s="94"/>
      <c r="Q255" s="94"/>
      <c r="R255" s="34"/>
      <c r="S255" s="34"/>
      <c r="T255" s="34"/>
      <c r="U255" s="34"/>
      <c r="V255" s="34"/>
      <c r="W255" s="34"/>
      <c r="X255" s="34"/>
      <c r="Y255" s="95"/>
      <c r="Z255" s="83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95"/>
      <c r="AM255" s="83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95"/>
      <c r="AZ255" s="83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95"/>
      <c r="BM255" s="171"/>
      <c r="BN255" s="34">
        <v>700</v>
      </c>
    </row>
    <row r="256" spans="1:66" x14ac:dyDescent="0.35">
      <c r="A256" s="176">
        <v>42708</v>
      </c>
      <c r="B256" s="124">
        <v>0</v>
      </c>
      <c r="C256" s="129"/>
      <c r="D256" s="172"/>
      <c r="E256" s="135">
        <v>68</v>
      </c>
      <c r="F256" s="129"/>
      <c r="G256" s="130"/>
      <c r="H256" s="129"/>
      <c r="I256" s="130"/>
      <c r="J256" s="129"/>
      <c r="K256" s="84"/>
      <c r="L256" s="130"/>
      <c r="M256" s="84"/>
      <c r="N256" s="84"/>
      <c r="O256" s="94"/>
      <c r="P256" s="94"/>
      <c r="Q256" s="94"/>
      <c r="R256" s="34"/>
      <c r="S256" s="34"/>
      <c r="T256" s="34"/>
      <c r="U256" s="34"/>
      <c r="V256" s="34"/>
      <c r="W256" s="34"/>
      <c r="X256" s="34"/>
      <c r="Y256" s="95"/>
      <c r="Z256" s="96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95"/>
      <c r="AM256" s="96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95"/>
      <c r="AZ256" s="96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95"/>
      <c r="BM256" s="124"/>
      <c r="BN256" s="34">
        <v>700</v>
      </c>
    </row>
    <row r="257" spans="1:66" x14ac:dyDescent="0.35">
      <c r="A257" s="176">
        <v>42709</v>
      </c>
      <c r="B257" s="124">
        <v>0</v>
      </c>
      <c r="C257" s="129">
        <v>281</v>
      </c>
      <c r="D257" s="172"/>
      <c r="E257" s="135">
        <v>52</v>
      </c>
      <c r="F257" s="129"/>
      <c r="G257" s="130">
        <v>6.15</v>
      </c>
      <c r="H257" s="129">
        <v>6.61</v>
      </c>
      <c r="I257" s="130">
        <v>7.32</v>
      </c>
      <c r="J257" s="129">
        <v>8.31</v>
      </c>
      <c r="K257" s="84">
        <v>12.11</v>
      </c>
      <c r="L257" s="130">
        <v>790</v>
      </c>
      <c r="M257" s="84"/>
      <c r="N257" s="84"/>
      <c r="O257" s="94"/>
      <c r="P257" s="94"/>
      <c r="Q257" s="94"/>
      <c r="R257" s="34"/>
      <c r="S257" s="34"/>
      <c r="T257" s="34"/>
      <c r="U257" s="34"/>
      <c r="V257" s="34"/>
      <c r="W257" s="34"/>
      <c r="X257" s="34"/>
      <c r="Y257" s="95"/>
      <c r="Z257" s="83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95"/>
      <c r="AM257" s="83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95"/>
      <c r="AZ257" s="83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95"/>
      <c r="BM257" s="124"/>
      <c r="BN257" s="34">
        <v>700</v>
      </c>
    </row>
    <row r="258" spans="1:66" x14ac:dyDescent="0.35">
      <c r="A258" s="176">
        <v>42710</v>
      </c>
      <c r="B258" s="124">
        <v>0</v>
      </c>
      <c r="C258" s="129">
        <v>80</v>
      </c>
      <c r="D258" s="172"/>
      <c r="E258" s="135">
        <v>88</v>
      </c>
      <c r="F258" s="129"/>
      <c r="G258" s="130">
        <v>4.8899999999999997</v>
      </c>
      <c r="H258" s="129">
        <v>6.86</v>
      </c>
      <c r="I258" s="130">
        <v>5.78</v>
      </c>
      <c r="J258" s="129">
        <v>8.23</v>
      </c>
      <c r="K258" s="84">
        <v>12.13</v>
      </c>
      <c r="L258" s="130">
        <v>790</v>
      </c>
      <c r="M258" s="84"/>
      <c r="N258" s="84"/>
      <c r="O258" s="94"/>
      <c r="P258" s="94"/>
      <c r="Q258" s="94"/>
      <c r="R258" s="34"/>
      <c r="S258" s="34"/>
      <c r="T258" s="34"/>
      <c r="U258" s="34"/>
      <c r="V258" s="34"/>
      <c r="W258" s="34"/>
      <c r="X258" s="34"/>
      <c r="Y258" s="95"/>
      <c r="Z258" s="83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95"/>
      <c r="AM258" s="83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95"/>
      <c r="AZ258" s="83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95"/>
      <c r="BM258" s="124"/>
      <c r="BN258" s="34">
        <v>700</v>
      </c>
    </row>
    <row r="259" spans="1:66" x14ac:dyDescent="0.35">
      <c r="A259" s="176">
        <v>42711</v>
      </c>
      <c r="B259" s="124">
        <v>0</v>
      </c>
      <c r="C259" s="129">
        <v>69</v>
      </c>
      <c r="D259" s="84"/>
      <c r="E259" s="135">
        <v>65</v>
      </c>
      <c r="F259" s="34"/>
      <c r="G259" s="130">
        <v>4.67</v>
      </c>
      <c r="H259" s="129">
        <v>6.6</v>
      </c>
      <c r="I259" s="130">
        <v>4.45</v>
      </c>
      <c r="J259" s="129">
        <v>7.58</v>
      </c>
      <c r="K259" s="84">
        <v>7.46</v>
      </c>
      <c r="L259" s="130">
        <v>790</v>
      </c>
      <c r="M259" s="78"/>
      <c r="N259" s="84"/>
      <c r="O259" s="94"/>
      <c r="P259" s="94"/>
      <c r="Q259" s="94"/>
      <c r="R259" s="34"/>
      <c r="S259" s="34"/>
      <c r="T259" s="34"/>
      <c r="U259" s="34"/>
      <c r="V259" s="34"/>
      <c r="W259" s="34"/>
      <c r="X259" s="34"/>
      <c r="Y259" s="95"/>
      <c r="Z259" s="83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95"/>
      <c r="AM259" s="83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95"/>
      <c r="AZ259" s="83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95"/>
      <c r="BM259" s="124"/>
      <c r="BN259" s="34">
        <v>700</v>
      </c>
    </row>
    <row r="260" spans="1:66" x14ac:dyDescent="0.35">
      <c r="A260" s="176">
        <v>42712</v>
      </c>
      <c r="B260" s="124">
        <v>17</v>
      </c>
      <c r="C260" s="129">
        <v>62</v>
      </c>
      <c r="D260" s="84"/>
      <c r="E260" s="135">
        <v>132</v>
      </c>
      <c r="F260" s="34"/>
      <c r="G260" s="130">
        <v>5.46</v>
      </c>
      <c r="H260" s="129">
        <v>6.76</v>
      </c>
      <c r="I260" s="130">
        <v>5.0599999999999996</v>
      </c>
      <c r="J260" s="129">
        <v>7.64</v>
      </c>
      <c r="K260" s="84">
        <v>5.41</v>
      </c>
      <c r="L260" s="130">
        <v>790</v>
      </c>
      <c r="M260" s="78"/>
      <c r="N260" s="84"/>
      <c r="O260" s="94"/>
      <c r="P260" s="94"/>
      <c r="Q260" s="94"/>
      <c r="R260" s="34"/>
      <c r="S260" s="34"/>
      <c r="T260" s="34"/>
      <c r="U260" s="34"/>
      <c r="V260" s="34"/>
      <c r="W260" s="34"/>
      <c r="X260" s="34"/>
      <c r="Y260" s="95"/>
      <c r="Z260" s="83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95"/>
      <c r="AM260" s="83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95"/>
      <c r="AZ260" s="83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95"/>
      <c r="BM260" s="124"/>
      <c r="BN260" s="34">
        <v>700</v>
      </c>
    </row>
    <row r="261" spans="1:66" x14ac:dyDescent="0.35">
      <c r="A261" s="176">
        <v>42713</v>
      </c>
      <c r="B261" s="124">
        <v>5</v>
      </c>
      <c r="C261" s="129">
        <v>78</v>
      </c>
      <c r="D261" s="172"/>
      <c r="E261" s="135">
        <v>78</v>
      </c>
      <c r="F261" s="129"/>
      <c r="G261" s="130">
        <v>5.17</v>
      </c>
      <c r="H261" s="129">
        <v>6.61</v>
      </c>
      <c r="I261" s="130">
        <v>5.22</v>
      </c>
      <c r="J261" s="129">
        <v>7.66</v>
      </c>
      <c r="K261" s="84">
        <v>10.72</v>
      </c>
      <c r="L261" s="130">
        <v>810</v>
      </c>
      <c r="M261" s="84"/>
      <c r="N261" s="84"/>
      <c r="O261" s="94"/>
      <c r="P261" s="94"/>
      <c r="Q261" s="94"/>
      <c r="R261" s="34"/>
      <c r="S261" s="34"/>
      <c r="T261" s="34"/>
      <c r="U261" s="34"/>
      <c r="V261" s="34"/>
      <c r="W261" s="34"/>
      <c r="X261" s="34"/>
      <c r="Y261" s="95"/>
      <c r="Z261" s="83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95"/>
      <c r="AM261" s="83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95"/>
      <c r="AZ261" s="96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95"/>
      <c r="BM261" s="124"/>
      <c r="BN261" s="34">
        <v>700</v>
      </c>
    </row>
    <row r="262" spans="1:66" x14ac:dyDescent="0.35">
      <c r="A262" s="176">
        <v>42714</v>
      </c>
      <c r="B262" s="124">
        <v>0</v>
      </c>
      <c r="C262" s="129"/>
      <c r="D262" s="172"/>
      <c r="E262" s="135">
        <v>117</v>
      </c>
      <c r="F262" s="129"/>
      <c r="G262" s="130"/>
      <c r="H262" s="129"/>
      <c r="I262" s="130"/>
      <c r="J262" s="129"/>
      <c r="K262" s="84"/>
      <c r="L262" s="130"/>
      <c r="M262" s="84"/>
      <c r="N262" s="84"/>
      <c r="O262" s="94"/>
      <c r="P262" s="94"/>
      <c r="Q262" s="94"/>
      <c r="R262" s="34"/>
      <c r="S262" s="34"/>
      <c r="T262" s="34"/>
      <c r="U262" s="34"/>
      <c r="V262" s="34"/>
      <c r="W262" s="34"/>
      <c r="X262" s="34"/>
      <c r="Y262" s="95"/>
      <c r="Z262" s="96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95"/>
      <c r="AM262" s="96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95"/>
      <c r="AZ262" s="96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95"/>
      <c r="BM262" s="124"/>
      <c r="BN262" s="34">
        <v>700</v>
      </c>
    </row>
    <row r="263" spans="1:66" x14ac:dyDescent="0.35">
      <c r="A263" s="176">
        <v>42715</v>
      </c>
      <c r="B263" s="124">
        <v>0</v>
      </c>
      <c r="C263" s="129">
        <v>161</v>
      </c>
      <c r="D263" s="172"/>
      <c r="E263" s="135">
        <v>53</v>
      </c>
      <c r="F263" s="129"/>
      <c r="G263" s="130">
        <v>5.53</v>
      </c>
      <c r="H263" s="129"/>
      <c r="I263" s="130"/>
      <c r="J263" s="129"/>
      <c r="K263" s="84">
        <v>11.34</v>
      </c>
      <c r="L263" s="130">
        <v>780</v>
      </c>
      <c r="M263" s="78"/>
      <c r="N263" s="84"/>
      <c r="O263" s="94"/>
      <c r="P263" s="94"/>
      <c r="Q263" s="94"/>
      <c r="R263" s="34"/>
      <c r="S263" s="34"/>
      <c r="T263" s="34"/>
      <c r="U263" s="34"/>
      <c r="V263" s="34"/>
      <c r="W263" s="34"/>
      <c r="X263" s="34"/>
      <c r="Y263" s="95"/>
      <c r="Z263" s="83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95"/>
      <c r="AM263" s="83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95"/>
      <c r="AZ263" s="96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95"/>
      <c r="BM263" s="124"/>
      <c r="BN263" s="34">
        <v>700</v>
      </c>
    </row>
    <row r="264" spans="1:66" x14ac:dyDescent="0.35">
      <c r="A264" s="176">
        <v>42716</v>
      </c>
      <c r="B264" s="124">
        <v>4</v>
      </c>
      <c r="C264" s="129">
        <v>96</v>
      </c>
      <c r="D264" s="172"/>
      <c r="E264" s="135">
        <v>53</v>
      </c>
      <c r="F264" s="129"/>
      <c r="G264" s="130">
        <v>5.22</v>
      </c>
      <c r="H264" s="129">
        <v>6.58</v>
      </c>
      <c r="I264" s="130">
        <v>5.31</v>
      </c>
      <c r="J264" s="129">
        <v>7.48</v>
      </c>
      <c r="K264" s="84">
        <v>9.4</v>
      </c>
      <c r="L264" s="130">
        <v>770</v>
      </c>
      <c r="M264" s="78"/>
      <c r="N264" s="84"/>
      <c r="O264" s="94"/>
      <c r="P264" s="94"/>
      <c r="Q264" s="94"/>
      <c r="R264" s="34"/>
      <c r="S264" s="34"/>
      <c r="T264" s="34"/>
      <c r="U264" s="34"/>
      <c r="V264" s="34"/>
      <c r="W264" s="34"/>
      <c r="X264" s="34"/>
      <c r="Y264" s="95"/>
      <c r="Z264" s="83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95"/>
      <c r="AM264" s="83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95"/>
      <c r="AZ264" s="96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95"/>
      <c r="BM264" s="171"/>
      <c r="BN264" s="34">
        <v>700</v>
      </c>
    </row>
    <row r="265" spans="1:66" x14ac:dyDescent="0.35">
      <c r="A265" s="176">
        <v>42717</v>
      </c>
      <c r="B265" s="124">
        <v>0</v>
      </c>
      <c r="C265" s="129">
        <v>78</v>
      </c>
      <c r="D265" s="172"/>
      <c r="E265" s="135">
        <v>97</v>
      </c>
      <c r="F265" s="129"/>
      <c r="G265" s="130">
        <v>6.82</v>
      </c>
      <c r="H265" s="129"/>
      <c r="I265" s="130"/>
      <c r="J265" s="129"/>
      <c r="K265" s="84">
        <v>11.84</v>
      </c>
      <c r="L265" s="130">
        <v>790</v>
      </c>
      <c r="M265" s="78">
        <v>0.5625</v>
      </c>
      <c r="N265" s="84"/>
      <c r="O265" s="94"/>
      <c r="P265" s="94"/>
      <c r="Q265" s="94">
        <v>0.4</v>
      </c>
      <c r="R265" s="34"/>
      <c r="S265" s="34"/>
      <c r="T265" s="34"/>
      <c r="U265" s="34">
        <v>1500</v>
      </c>
      <c r="V265" s="34">
        <v>12000</v>
      </c>
      <c r="W265" s="34"/>
      <c r="X265" s="34">
        <v>599</v>
      </c>
      <c r="Y265" s="95">
        <v>7.36</v>
      </c>
      <c r="Z265" s="83">
        <v>0.56597222222222221</v>
      </c>
      <c r="AA265" s="34"/>
      <c r="AB265" s="34"/>
      <c r="AC265" s="34"/>
      <c r="AD265" s="34">
        <v>0.4</v>
      </c>
      <c r="AE265" s="34"/>
      <c r="AF265" s="34"/>
      <c r="AG265" s="34"/>
      <c r="AH265" s="34">
        <v>1.7</v>
      </c>
      <c r="AI265" s="34">
        <v>1.7</v>
      </c>
      <c r="AJ265" s="34"/>
      <c r="AK265" s="34">
        <v>603</v>
      </c>
      <c r="AL265" s="95">
        <v>7.89</v>
      </c>
      <c r="AM265" s="83">
        <v>0.56944444444444442</v>
      </c>
      <c r="AN265" s="34"/>
      <c r="AO265" s="34"/>
      <c r="AP265" s="34"/>
      <c r="AQ265" s="34">
        <v>0.4</v>
      </c>
      <c r="AR265" s="34"/>
      <c r="AS265" s="34"/>
      <c r="AT265" s="34"/>
      <c r="AU265" s="34">
        <v>110</v>
      </c>
      <c r="AV265" s="34">
        <v>2300</v>
      </c>
      <c r="AW265" s="34"/>
      <c r="AX265" s="34">
        <v>5.75</v>
      </c>
      <c r="AY265" s="95">
        <v>7.17</v>
      </c>
      <c r="AZ265" s="83">
        <v>0.57638888888888895</v>
      </c>
      <c r="BA265" s="34"/>
      <c r="BB265" s="34"/>
      <c r="BC265" s="34"/>
      <c r="BD265" s="34">
        <v>0.4</v>
      </c>
      <c r="BE265" s="34"/>
      <c r="BF265" s="34"/>
      <c r="BG265" s="34"/>
      <c r="BH265" s="34">
        <v>330</v>
      </c>
      <c r="BI265" s="34">
        <v>660</v>
      </c>
      <c r="BJ265" s="34"/>
      <c r="BK265" s="34">
        <v>27</v>
      </c>
      <c r="BL265" s="95">
        <v>7.03</v>
      </c>
      <c r="BM265" s="171">
        <v>0.52500000000000002</v>
      </c>
      <c r="BN265" s="34">
        <v>700</v>
      </c>
    </row>
    <row r="266" spans="1:66" x14ac:dyDescent="0.35">
      <c r="A266" s="176">
        <v>42718</v>
      </c>
      <c r="B266" s="124">
        <v>0</v>
      </c>
      <c r="C266" s="129">
        <v>80</v>
      </c>
      <c r="D266" s="84"/>
      <c r="E266" s="135">
        <v>228</v>
      </c>
      <c r="F266" s="34"/>
      <c r="G266" s="130">
        <v>3.69</v>
      </c>
      <c r="H266" s="129">
        <v>6.71</v>
      </c>
      <c r="I266" s="131">
        <v>4.1900000000000004</v>
      </c>
      <c r="J266" s="129">
        <v>7.36</v>
      </c>
      <c r="K266" s="84">
        <v>9.23</v>
      </c>
      <c r="L266" s="130">
        <v>780</v>
      </c>
      <c r="M266" s="84"/>
      <c r="N266" s="84"/>
      <c r="O266" s="94"/>
      <c r="P266" s="94"/>
      <c r="Q266" s="94"/>
      <c r="R266" s="34"/>
      <c r="S266" s="34"/>
      <c r="T266" s="34"/>
      <c r="U266" s="34"/>
      <c r="V266" s="34"/>
      <c r="W266" s="34"/>
      <c r="X266" s="34"/>
      <c r="Y266" s="95"/>
      <c r="Z266" s="83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95"/>
      <c r="AM266" s="83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95"/>
      <c r="AZ266" s="96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95"/>
      <c r="BM266" s="124"/>
      <c r="BN266" s="34">
        <v>700</v>
      </c>
    </row>
    <row r="267" spans="1:66" x14ac:dyDescent="0.35">
      <c r="A267" s="176">
        <v>42719</v>
      </c>
      <c r="B267" s="124">
        <v>0</v>
      </c>
      <c r="C267" s="129">
        <v>102</v>
      </c>
      <c r="D267" s="84"/>
      <c r="E267" s="135">
        <v>89</v>
      </c>
      <c r="F267" s="34"/>
      <c r="G267" s="130">
        <v>5.63</v>
      </c>
      <c r="H267" s="129">
        <v>7.02</v>
      </c>
      <c r="I267" s="130">
        <v>6.12</v>
      </c>
      <c r="J267" s="129">
        <v>7.65</v>
      </c>
      <c r="K267" s="84">
        <v>11.39</v>
      </c>
      <c r="L267" s="130">
        <v>760</v>
      </c>
      <c r="M267" s="78"/>
      <c r="N267" s="84"/>
      <c r="O267" s="94"/>
      <c r="P267" s="94"/>
      <c r="Q267" s="94"/>
      <c r="R267" s="34"/>
      <c r="S267" s="34"/>
      <c r="T267" s="34"/>
      <c r="U267" s="34"/>
      <c r="V267" s="34"/>
      <c r="W267" s="34"/>
      <c r="X267" s="34"/>
      <c r="Y267" s="95"/>
      <c r="Z267" s="83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95"/>
      <c r="AM267" s="83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95"/>
      <c r="AZ267" s="83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95"/>
      <c r="BM267" s="171"/>
      <c r="BN267" s="34">
        <v>700</v>
      </c>
    </row>
    <row r="268" spans="1:66" x14ac:dyDescent="0.35">
      <c r="A268" s="176">
        <v>42720</v>
      </c>
      <c r="B268" s="124">
        <v>0</v>
      </c>
      <c r="C268" s="129">
        <v>83</v>
      </c>
      <c r="D268" s="172"/>
      <c r="E268" s="135">
        <v>0</v>
      </c>
      <c r="F268" s="129"/>
      <c r="G268" s="130">
        <v>4.5999999999999996</v>
      </c>
      <c r="H268" s="129">
        <v>6.76</v>
      </c>
      <c r="I268" s="130">
        <v>4.72</v>
      </c>
      <c r="J268" s="129">
        <v>7.5</v>
      </c>
      <c r="K268" s="84">
        <v>10.65</v>
      </c>
      <c r="L268" s="130">
        <v>760</v>
      </c>
      <c r="M268" s="84"/>
      <c r="N268" s="84"/>
      <c r="O268" s="94"/>
      <c r="P268" s="94"/>
      <c r="Q268" s="94"/>
      <c r="R268" s="34"/>
      <c r="S268" s="34"/>
      <c r="T268" s="34"/>
      <c r="U268" s="34"/>
      <c r="V268" s="34"/>
      <c r="W268" s="34"/>
      <c r="X268" s="34"/>
      <c r="Y268" s="95"/>
      <c r="Z268" s="96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95"/>
      <c r="AM268" s="96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95"/>
      <c r="AZ268" s="96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95"/>
      <c r="BM268" s="124"/>
      <c r="BN268" s="34">
        <v>700</v>
      </c>
    </row>
    <row r="269" spans="1:66" x14ac:dyDescent="0.35">
      <c r="A269" s="176">
        <v>42721</v>
      </c>
      <c r="B269" s="124">
        <v>0</v>
      </c>
      <c r="C269" s="129">
        <v>83</v>
      </c>
      <c r="D269" s="172"/>
      <c r="E269" s="135">
        <v>201</v>
      </c>
      <c r="F269" s="129"/>
      <c r="G269" s="130">
        <v>4.99</v>
      </c>
      <c r="H269" s="129">
        <v>6.57</v>
      </c>
      <c r="I269" s="130">
        <v>5.04</v>
      </c>
      <c r="J269" s="129">
        <v>7.56</v>
      </c>
      <c r="K269" s="84">
        <v>7.68</v>
      </c>
      <c r="L269" s="130">
        <v>800</v>
      </c>
      <c r="M269" s="84"/>
      <c r="N269" s="84"/>
      <c r="O269" s="94"/>
      <c r="P269" s="94"/>
      <c r="Q269" s="94"/>
      <c r="R269" s="34"/>
      <c r="S269" s="34"/>
      <c r="T269" s="34"/>
      <c r="U269" s="34"/>
      <c r="V269" s="34"/>
      <c r="W269" s="34"/>
      <c r="X269" s="34"/>
      <c r="Y269" s="95"/>
      <c r="Z269" s="83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95"/>
      <c r="AM269" s="83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95"/>
      <c r="AZ269" s="83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95"/>
      <c r="BM269" s="171"/>
      <c r="BN269" s="34">
        <v>700</v>
      </c>
    </row>
    <row r="270" spans="1:66" x14ac:dyDescent="0.35">
      <c r="A270" s="176">
        <v>42722</v>
      </c>
      <c r="B270" s="124">
        <v>0</v>
      </c>
      <c r="C270" s="129">
        <v>113</v>
      </c>
      <c r="D270" s="172"/>
      <c r="E270" s="135">
        <v>43</v>
      </c>
      <c r="F270" s="129"/>
      <c r="G270" s="130">
        <v>4.97</v>
      </c>
      <c r="H270" s="129">
        <v>6.54</v>
      </c>
      <c r="I270" s="130">
        <v>4.75</v>
      </c>
      <c r="J270" s="129">
        <v>7.38</v>
      </c>
      <c r="K270" s="84">
        <v>7.42</v>
      </c>
      <c r="L270" s="130">
        <v>750</v>
      </c>
      <c r="M270" s="84"/>
      <c r="N270" s="84"/>
      <c r="O270" s="94"/>
      <c r="P270" s="94"/>
      <c r="Q270" s="94"/>
      <c r="R270" s="34"/>
      <c r="S270" s="34"/>
      <c r="T270" s="34"/>
      <c r="U270" s="34"/>
      <c r="V270" s="34"/>
      <c r="W270" s="34"/>
      <c r="X270" s="34"/>
      <c r="Y270" s="95"/>
      <c r="Z270" s="96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95"/>
      <c r="AM270" s="96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95"/>
      <c r="AZ270" s="96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95"/>
      <c r="BM270" s="124"/>
      <c r="BN270" s="34">
        <v>700</v>
      </c>
    </row>
    <row r="271" spans="1:66" x14ac:dyDescent="0.35">
      <c r="A271" s="176">
        <v>42723</v>
      </c>
      <c r="B271" s="124">
        <v>0</v>
      </c>
      <c r="C271" s="129">
        <v>105</v>
      </c>
      <c r="D271" s="172"/>
      <c r="E271" s="135">
        <v>0</v>
      </c>
      <c r="F271" s="129"/>
      <c r="G271" s="130">
        <v>3.39</v>
      </c>
      <c r="H271" s="129">
        <v>6.63</v>
      </c>
      <c r="I271" s="130">
        <v>4.3899999999999997</v>
      </c>
      <c r="J271" s="129">
        <v>7.55</v>
      </c>
      <c r="K271" s="84">
        <v>8.74</v>
      </c>
      <c r="L271" s="130">
        <v>790</v>
      </c>
      <c r="M271" s="84"/>
      <c r="N271" s="84"/>
      <c r="O271" s="94"/>
      <c r="P271" s="94"/>
      <c r="Q271" s="94"/>
      <c r="R271" s="34"/>
      <c r="S271" s="34"/>
      <c r="T271" s="34"/>
      <c r="U271" s="34"/>
      <c r="V271" s="34"/>
      <c r="W271" s="34"/>
      <c r="X271" s="34"/>
      <c r="Y271" s="95"/>
      <c r="Z271" s="96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95"/>
      <c r="AM271" s="96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95"/>
      <c r="AZ271" s="96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95"/>
      <c r="BM271" s="124"/>
      <c r="BN271" s="34">
        <v>700</v>
      </c>
    </row>
    <row r="272" spans="1:66" x14ac:dyDescent="0.35">
      <c r="A272" s="176">
        <v>42724</v>
      </c>
      <c r="B272" s="124">
        <v>0</v>
      </c>
      <c r="C272" s="129">
        <v>95</v>
      </c>
      <c r="D272" s="172"/>
      <c r="E272" s="135">
        <v>137</v>
      </c>
      <c r="F272" s="129"/>
      <c r="G272" s="130">
        <v>3.81</v>
      </c>
      <c r="H272" s="129">
        <v>6.52</v>
      </c>
      <c r="I272" s="130">
        <v>5.37</v>
      </c>
      <c r="J272" s="129">
        <v>7.32</v>
      </c>
      <c r="K272" s="84">
        <v>7.24</v>
      </c>
      <c r="L272" s="130">
        <v>800</v>
      </c>
      <c r="M272" s="78"/>
      <c r="N272" s="84"/>
      <c r="O272" s="94"/>
      <c r="P272" s="94"/>
      <c r="Q272" s="94"/>
      <c r="R272" s="34"/>
      <c r="S272" s="34"/>
      <c r="T272" s="34"/>
      <c r="U272" s="34"/>
      <c r="V272" s="34"/>
      <c r="W272" s="34"/>
      <c r="X272" s="34"/>
      <c r="Y272" s="95"/>
      <c r="Z272" s="83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95"/>
      <c r="AM272" s="83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95"/>
      <c r="AZ272" s="83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95"/>
      <c r="BM272" s="171"/>
      <c r="BN272" s="34">
        <v>700</v>
      </c>
    </row>
    <row r="273" spans="1:70" x14ac:dyDescent="0.35">
      <c r="A273" s="176">
        <v>42725</v>
      </c>
      <c r="B273" s="124">
        <v>0</v>
      </c>
      <c r="C273" s="129">
        <v>135</v>
      </c>
      <c r="D273" s="84"/>
      <c r="E273" s="135">
        <v>150</v>
      </c>
      <c r="F273" s="129"/>
      <c r="G273" s="130">
        <v>4.46</v>
      </c>
      <c r="H273" s="129">
        <v>6.73</v>
      </c>
      <c r="I273" s="130">
        <v>4.79</v>
      </c>
      <c r="J273" s="129">
        <v>7.47</v>
      </c>
      <c r="K273" s="84">
        <v>10.99</v>
      </c>
      <c r="L273" s="130">
        <v>710</v>
      </c>
      <c r="M273" s="78"/>
      <c r="N273" s="84"/>
      <c r="O273" s="94"/>
      <c r="P273" s="94"/>
      <c r="Q273" s="94"/>
      <c r="R273" s="34"/>
      <c r="S273" s="34"/>
      <c r="T273" s="34"/>
      <c r="U273" s="34"/>
      <c r="V273" s="34"/>
      <c r="W273" s="34"/>
      <c r="X273" s="34"/>
      <c r="Y273" s="95"/>
      <c r="Z273" s="83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95"/>
      <c r="AM273" s="83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95"/>
      <c r="AZ273" s="83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95"/>
      <c r="BM273" s="171"/>
      <c r="BN273" s="34">
        <v>700</v>
      </c>
    </row>
    <row r="274" spans="1:70" x14ac:dyDescent="0.35">
      <c r="A274" s="176">
        <v>42726</v>
      </c>
      <c r="B274" s="124">
        <v>10</v>
      </c>
      <c r="C274" s="129">
        <v>91</v>
      </c>
      <c r="D274" s="84"/>
      <c r="E274" s="135">
        <v>225</v>
      </c>
      <c r="F274" s="129"/>
      <c r="G274" s="130">
        <v>2.7</v>
      </c>
      <c r="H274" s="129">
        <v>6.79</v>
      </c>
      <c r="I274" s="130">
        <v>5.38</v>
      </c>
      <c r="J274" s="129">
        <v>6.95</v>
      </c>
      <c r="K274" s="84">
        <v>4.01</v>
      </c>
      <c r="L274" s="130">
        <v>720</v>
      </c>
      <c r="M274" s="78">
        <v>0.36458333333333331</v>
      </c>
      <c r="N274" s="84"/>
      <c r="O274" s="94"/>
      <c r="P274" s="94"/>
      <c r="Q274" s="94">
        <v>0.4</v>
      </c>
      <c r="R274" s="34"/>
      <c r="S274" s="34"/>
      <c r="T274" s="34"/>
      <c r="U274" s="34">
        <v>3500</v>
      </c>
      <c r="V274" s="34">
        <v>8800</v>
      </c>
      <c r="W274" s="34"/>
      <c r="X274" s="34">
        <v>620</v>
      </c>
      <c r="Y274" s="95">
        <v>6.95</v>
      </c>
      <c r="Z274" s="83">
        <v>0.36458333333333331</v>
      </c>
      <c r="AA274" s="34"/>
      <c r="AB274" s="34"/>
      <c r="AC274" s="34"/>
      <c r="AD274" s="34">
        <v>0.4</v>
      </c>
      <c r="AE274" s="34"/>
      <c r="AF274" s="34"/>
      <c r="AG274" s="34"/>
      <c r="AH274" s="34">
        <v>1.6</v>
      </c>
      <c r="AI274" s="34">
        <v>3.3</v>
      </c>
      <c r="AJ274" s="34"/>
      <c r="AK274" s="34">
        <v>792</v>
      </c>
      <c r="AL274" s="95">
        <v>7.27</v>
      </c>
      <c r="AM274" s="83">
        <v>0.36805555555555558</v>
      </c>
      <c r="AN274" s="34"/>
      <c r="AO274" s="34"/>
      <c r="AP274" s="34"/>
      <c r="AQ274" s="34">
        <v>0.4</v>
      </c>
      <c r="AR274" s="34"/>
      <c r="AS274" s="34"/>
      <c r="AT274" s="34"/>
      <c r="AU274" s="34">
        <v>5900</v>
      </c>
      <c r="AV274" s="34">
        <v>7700</v>
      </c>
      <c r="AW274" s="34"/>
      <c r="AX274" s="34">
        <v>2.19</v>
      </c>
      <c r="AY274" s="95">
        <v>6.93</v>
      </c>
      <c r="AZ274" s="83">
        <v>0.375</v>
      </c>
      <c r="BA274" s="34"/>
      <c r="BB274" s="34"/>
      <c r="BC274" s="34"/>
      <c r="BD274" s="34">
        <v>0.4</v>
      </c>
      <c r="BE274" s="34"/>
      <c r="BF274" s="34"/>
      <c r="BG274" s="34"/>
      <c r="BH274" s="34">
        <v>8800</v>
      </c>
      <c r="BI274" s="34">
        <v>17000</v>
      </c>
      <c r="BJ274" s="34"/>
      <c r="BK274" s="34">
        <v>8.6</v>
      </c>
      <c r="BL274" s="95">
        <v>6.89</v>
      </c>
      <c r="BM274" s="171">
        <v>0.33402777777777781</v>
      </c>
      <c r="BN274" s="34">
        <v>700</v>
      </c>
    </row>
    <row r="275" spans="1:70" x14ac:dyDescent="0.35">
      <c r="A275" s="176">
        <v>42727</v>
      </c>
      <c r="B275" s="124">
        <v>2</v>
      </c>
      <c r="C275" s="129">
        <v>129</v>
      </c>
      <c r="D275" s="172"/>
      <c r="E275" s="135">
        <v>26</v>
      </c>
      <c r="F275" s="129"/>
      <c r="G275" s="130">
        <v>3.44</v>
      </c>
      <c r="H275" s="129">
        <v>6.81</v>
      </c>
      <c r="I275" s="130">
        <v>4.5599999999999996</v>
      </c>
      <c r="J275" s="129">
        <v>7.26</v>
      </c>
      <c r="K275" s="84">
        <v>8.31</v>
      </c>
      <c r="L275" s="130">
        <v>740</v>
      </c>
      <c r="M275" s="84"/>
      <c r="N275" s="84"/>
      <c r="O275" s="94"/>
      <c r="P275" s="94"/>
      <c r="Q275" s="94"/>
      <c r="R275" s="34"/>
      <c r="S275" s="34"/>
      <c r="T275" s="34"/>
      <c r="U275" s="34"/>
      <c r="V275" s="34"/>
      <c r="W275" s="34"/>
      <c r="X275" s="34"/>
      <c r="Y275" s="95"/>
      <c r="Z275" s="96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95"/>
      <c r="AM275" s="96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95"/>
      <c r="AZ275" s="96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95"/>
      <c r="BM275" s="124"/>
      <c r="BN275" s="34">
        <v>700</v>
      </c>
    </row>
    <row r="276" spans="1:70" x14ac:dyDescent="0.35">
      <c r="A276" s="176">
        <v>42728</v>
      </c>
      <c r="B276" s="124">
        <v>0</v>
      </c>
      <c r="C276" s="129">
        <v>109</v>
      </c>
      <c r="D276" s="172"/>
      <c r="E276" s="135">
        <v>0</v>
      </c>
      <c r="F276" s="129"/>
      <c r="G276" s="130">
        <v>2.29</v>
      </c>
      <c r="H276" s="129"/>
      <c r="I276" s="130"/>
      <c r="J276" s="129"/>
      <c r="K276" s="84">
        <v>4.93</v>
      </c>
      <c r="L276" s="130">
        <v>770</v>
      </c>
      <c r="M276" s="84"/>
      <c r="N276" s="84"/>
      <c r="O276" s="94"/>
      <c r="P276" s="94"/>
      <c r="Q276" s="94"/>
      <c r="R276" s="34"/>
      <c r="S276" s="34"/>
      <c r="T276" s="34"/>
      <c r="U276" s="34"/>
      <c r="V276" s="34"/>
      <c r="W276" s="34"/>
      <c r="X276" s="34"/>
      <c r="Y276" s="95"/>
      <c r="Z276" s="83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95"/>
      <c r="AM276" s="83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95"/>
      <c r="AZ276" s="96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95"/>
      <c r="BM276" s="124"/>
      <c r="BN276" s="34">
        <v>700</v>
      </c>
    </row>
    <row r="277" spans="1:70" x14ac:dyDescent="0.35">
      <c r="A277" s="176">
        <v>42729</v>
      </c>
      <c r="B277" s="124">
        <v>0</v>
      </c>
      <c r="C277" s="129">
        <v>142</v>
      </c>
      <c r="D277" s="172"/>
      <c r="E277" s="135">
        <v>331</v>
      </c>
      <c r="F277" s="129"/>
      <c r="G277" s="130"/>
      <c r="H277" s="129"/>
      <c r="I277" s="130"/>
      <c r="J277" s="129"/>
      <c r="K277" s="84"/>
      <c r="L277" s="130">
        <v>750</v>
      </c>
      <c r="M277" s="84"/>
      <c r="N277" s="84"/>
      <c r="O277" s="94"/>
      <c r="P277" s="94"/>
      <c r="Q277" s="94"/>
      <c r="R277" s="34"/>
      <c r="S277" s="34"/>
      <c r="T277" s="34"/>
      <c r="U277" s="34"/>
      <c r="V277" s="34"/>
      <c r="W277" s="34"/>
      <c r="X277" s="34"/>
      <c r="Y277" s="95"/>
      <c r="Z277" s="96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95"/>
      <c r="AM277" s="96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95"/>
      <c r="AZ277" s="96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95"/>
      <c r="BM277" s="124"/>
      <c r="BN277" s="34">
        <v>700</v>
      </c>
    </row>
    <row r="278" spans="1:70" x14ac:dyDescent="0.35">
      <c r="A278" s="176">
        <v>42730</v>
      </c>
      <c r="B278" s="124">
        <v>0</v>
      </c>
      <c r="C278" s="129">
        <v>169</v>
      </c>
      <c r="D278" s="172"/>
      <c r="E278" s="135">
        <v>0</v>
      </c>
      <c r="F278" s="129"/>
      <c r="G278" s="130">
        <v>0.65</v>
      </c>
      <c r="H278" s="129"/>
      <c r="I278" s="130"/>
      <c r="J278" s="129"/>
      <c r="K278" s="84">
        <v>9.76</v>
      </c>
      <c r="L278" s="130"/>
      <c r="M278" s="84"/>
      <c r="N278" s="84"/>
      <c r="O278" s="94"/>
      <c r="P278" s="94"/>
      <c r="Q278" s="94"/>
      <c r="R278" s="34"/>
      <c r="S278" s="34"/>
      <c r="T278" s="34"/>
      <c r="U278" s="34"/>
      <c r="V278" s="34"/>
      <c r="W278" s="34"/>
      <c r="X278" s="34"/>
      <c r="Y278" s="95"/>
      <c r="Z278" s="96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95"/>
      <c r="AM278" s="96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95"/>
      <c r="AZ278" s="96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95"/>
      <c r="BM278" s="124"/>
      <c r="BN278" s="34">
        <v>700</v>
      </c>
    </row>
    <row r="279" spans="1:70" x14ac:dyDescent="0.35">
      <c r="A279" s="176">
        <v>42731</v>
      </c>
      <c r="B279" s="124">
        <v>0</v>
      </c>
      <c r="C279" s="129">
        <v>117</v>
      </c>
      <c r="D279" s="172"/>
      <c r="E279" s="135">
        <v>183</v>
      </c>
      <c r="F279" s="129"/>
      <c r="G279" s="130">
        <v>1.1499999999999999</v>
      </c>
      <c r="H279" s="129"/>
      <c r="I279" s="130"/>
      <c r="J279" s="129"/>
      <c r="K279" s="84">
        <v>5.08</v>
      </c>
      <c r="L279" s="130">
        <v>790</v>
      </c>
      <c r="M279" s="84"/>
      <c r="N279" s="84"/>
      <c r="O279" s="94"/>
      <c r="P279" s="94"/>
      <c r="Q279" s="94"/>
      <c r="R279" s="34"/>
      <c r="S279" s="34"/>
      <c r="T279" s="34"/>
      <c r="U279" s="34"/>
      <c r="V279" s="34"/>
      <c r="W279" s="34"/>
      <c r="X279" s="34"/>
      <c r="Y279" s="95"/>
      <c r="Z279" s="96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95"/>
      <c r="AM279" s="96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95"/>
      <c r="AZ279" s="96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95"/>
      <c r="BM279" s="124"/>
      <c r="BN279" s="34">
        <v>700</v>
      </c>
    </row>
    <row r="280" spans="1:70" x14ac:dyDescent="0.35">
      <c r="A280" s="176">
        <v>42732</v>
      </c>
      <c r="B280" s="124">
        <v>0</v>
      </c>
      <c r="C280" s="129">
        <v>204</v>
      </c>
      <c r="D280" s="84"/>
      <c r="E280" s="135">
        <v>166</v>
      </c>
      <c r="F280" s="129"/>
      <c r="G280" s="130">
        <v>1.98</v>
      </c>
      <c r="H280" s="129">
        <v>6.58</v>
      </c>
      <c r="I280" s="130">
        <v>2.0499999999999998</v>
      </c>
      <c r="J280" s="129">
        <v>7.01</v>
      </c>
      <c r="K280" s="84">
        <v>4.8</v>
      </c>
      <c r="L280" s="130">
        <v>740</v>
      </c>
      <c r="M280" s="84"/>
      <c r="N280" s="84"/>
      <c r="O280" s="94"/>
      <c r="P280" s="94"/>
      <c r="Q280" s="94"/>
      <c r="R280" s="34"/>
      <c r="S280" s="34"/>
      <c r="T280" s="34"/>
      <c r="U280" s="34"/>
      <c r="V280" s="34"/>
      <c r="W280" s="34"/>
      <c r="X280" s="34"/>
      <c r="Y280" s="95"/>
      <c r="Z280" s="96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95"/>
      <c r="AM280" s="96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95"/>
      <c r="AZ280" s="96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95"/>
      <c r="BM280" s="124"/>
      <c r="BN280" s="34">
        <v>700</v>
      </c>
    </row>
    <row r="281" spans="1:70" x14ac:dyDescent="0.35">
      <c r="A281" s="176">
        <v>42733</v>
      </c>
      <c r="B281" s="124">
        <v>0</v>
      </c>
      <c r="C281" s="129">
        <v>242</v>
      </c>
      <c r="D281" s="172"/>
      <c r="E281" s="135">
        <v>336</v>
      </c>
      <c r="F281" s="129"/>
      <c r="G281" s="130">
        <v>0.57999999999999996</v>
      </c>
      <c r="H281" s="129">
        <v>6.64</v>
      </c>
      <c r="I281" s="130">
        <v>1.98</v>
      </c>
      <c r="J281" s="129">
        <v>6.95</v>
      </c>
      <c r="K281" s="84">
        <v>6.65</v>
      </c>
      <c r="L281" s="130">
        <v>750</v>
      </c>
      <c r="M281" s="78"/>
      <c r="N281" s="84"/>
      <c r="O281" s="94"/>
      <c r="P281" s="94"/>
      <c r="Q281" s="94"/>
      <c r="R281" s="34"/>
      <c r="S281" s="34"/>
      <c r="T281" s="34"/>
      <c r="U281" s="34"/>
      <c r="V281" s="34"/>
      <c r="W281" s="34"/>
      <c r="X281" s="34"/>
      <c r="Y281" s="95"/>
      <c r="Z281" s="83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95"/>
      <c r="AM281" s="83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95"/>
      <c r="AZ281" s="83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95"/>
      <c r="BM281" s="171"/>
      <c r="BN281" s="34">
        <v>700</v>
      </c>
    </row>
    <row r="282" spans="1:70" x14ac:dyDescent="0.35">
      <c r="A282" s="176">
        <v>42734</v>
      </c>
      <c r="B282" s="124">
        <v>0</v>
      </c>
      <c r="C282" s="129">
        <v>183</v>
      </c>
      <c r="D282" s="172"/>
      <c r="E282" s="135">
        <v>91</v>
      </c>
      <c r="F282" s="129"/>
      <c r="G282" s="130">
        <v>0.65</v>
      </c>
      <c r="H282" s="129">
        <v>6.98</v>
      </c>
      <c r="I282" s="130">
        <v>2.4700000000000002</v>
      </c>
      <c r="J282" s="129">
        <v>7.24</v>
      </c>
      <c r="K282" s="84">
        <v>9.86</v>
      </c>
      <c r="L282" s="130">
        <v>760</v>
      </c>
      <c r="M282" s="78">
        <v>0.375</v>
      </c>
      <c r="N282" s="84"/>
      <c r="O282" s="94"/>
      <c r="P282" s="94"/>
      <c r="Q282" s="94">
        <v>1.1000000000000001</v>
      </c>
      <c r="R282" s="34"/>
      <c r="S282" s="34"/>
      <c r="T282" s="34"/>
      <c r="U282" s="34">
        <v>22000</v>
      </c>
      <c r="V282" s="34">
        <v>48000</v>
      </c>
      <c r="W282" s="34"/>
      <c r="X282" s="34"/>
      <c r="Y282" s="6"/>
      <c r="Z282" s="83">
        <v>0.375</v>
      </c>
      <c r="AA282" s="34"/>
      <c r="AB282" s="34"/>
      <c r="AC282" s="34"/>
      <c r="AD282" s="34">
        <v>0.72</v>
      </c>
      <c r="AE282" s="34"/>
      <c r="AF282" s="34"/>
      <c r="AG282" s="34"/>
      <c r="AH282" s="34">
        <v>1.6</v>
      </c>
      <c r="AI282" s="34">
        <v>1.6</v>
      </c>
      <c r="AJ282" s="34"/>
      <c r="AK282" s="34"/>
      <c r="AL282" s="95"/>
      <c r="AM282" s="83">
        <v>0.38194444444444442</v>
      </c>
      <c r="AN282" s="34"/>
      <c r="AO282" s="34"/>
      <c r="AP282" s="34"/>
      <c r="AQ282" s="34">
        <v>0.4</v>
      </c>
      <c r="AR282" s="34"/>
      <c r="AS282" s="34"/>
      <c r="AT282" s="34"/>
      <c r="AU282" s="34">
        <v>290</v>
      </c>
      <c r="AV282" s="34">
        <v>680</v>
      </c>
      <c r="AW282" s="34"/>
      <c r="AX282" s="34"/>
      <c r="AY282" s="95"/>
      <c r="AZ282" s="83">
        <v>0.37847222222222227</v>
      </c>
      <c r="BA282" s="34"/>
      <c r="BB282" s="34"/>
      <c r="BC282" s="34"/>
      <c r="BD282" s="34">
        <v>0.4</v>
      </c>
      <c r="BE282" s="34"/>
      <c r="BF282" s="34"/>
      <c r="BG282" s="34"/>
      <c r="BH282" s="34">
        <v>430</v>
      </c>
      <c r="BI282" s="34">
        <v>2000</v>
      </c>
      <c r="BJ282" s="34"/>
      <c r="BK282" s="34"/>
      <c r="BL282" s="95"/>
      <c r="BM282" s="171">
        <v>0.60902777777777783</v>
      </c>
      <c r="BN282" s="34">
        <v>700</v>
      </c>
    </row>
    <row r="283" spans="1:70" ht="13.15" thickBot="1" x14ac:dyDescent="0.4">
      <c r="A283" s="177">
        <v>42735</v>
      </c>
      <c r="B283" s="126">
        <v>0</v>
      </c>
      <c r="C283" s="132">
        <v>241</v>
      </c>
      <c r="D283" s="173"/>
      <c r="E283" s="136">
        <v>339</v>
      </c>
      <c r="F283" s="132"/>
      <c r="G283" s="133">
        <v>0.27</v>
      </c>
      <c r="H283" s="132">
        <v>6.86</v>
      </c>
      <c r="I283" s="133">
        <v>1.67</v>
      </c>
      <c r="J283" s="132">
        <v>6.95</v>
      </c>
      <c r="K283" s="98">
        <v>3.94</v>
      </c>
      <c r="L283" s="133">
        <v>720</v>
      </c>
      <c r="M283" s="98"/>
      <c r="N283" s="98"/>
      <c r="O283" s="99"/>
      <c r="P283" s="99"/>
      <c r="Q283" s="99"/>
      <c r="R283" s="100"/>
      <c r="S283" s="100"/>
      <c r="T283" s="100"/>
      <c r="U283" s="100"/>
      <c r="V283" s="100"/>
      <c r="W283" s="100"/>
      <c r="X283" s="100"/>
      <c r="Y283" s="101"/>
      <c r="Z283" s="134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1"/>
      <c r="AM283" s="134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00"/>
      <c r="AY283" s="101"/>
      <c r="AZ283" s="134"/>
      <c r="BA283" s="100"/>
      <c r="BB283" s="100"/>
      <c r="BC283" s="100"/>
      <c r="BD283" s="100"/>
      <c r="BE283" s="100"/>
      <c r="BF283" s="100"/>
      <c r="BG283" s="100"/>
      <c r="BH283" s="100"/>
      <c r="BI283" s="100"/>
      <c r="BJ283" s="100"/>
      <c r="BK283" s="100"/>
      <c r="BL283" s="101"/>
      <c r="BM283" s="126"/>
      <c r="BN283" s="34">
        <v>700</v>
      </c>
    </row>
    <row r="284" spans="1:70" x14ac:dyDescent="0.35">
      <c r="A284" s="175">
        <v>42736</v>
      </c>
      <c r="B284" s="122">
        <v>0</v>
      </c>
      <c r="C284" s="127">
        <v>286</v>
      </c>
      <c r="D284" s="88"/>
      <c r="E284" s="137">
        <v>232</v>
      </c>
      <c r="F284" s="127"/>
      <c r="G284" s="128">
        <v>0.2</v>
      </c>
      <c r="H284" s="127">
        <v>6.92</v>
      </c>
      <c r="I284" s="128">
        <v>1.98</v>
      </c>
      <c r="J284" s="127">
        <v>7.14</v>
      </c>
      <c r="K284" s="88">
        <v>4.1100000000000003</v>
      </c>
      <c r="L284" s="128">
        <v>730</v>
      </c>
      <c r="M284" s="86"/>
      <c r="N284" s="88"/>
      <c r="O284" s="89"/>
      <c r="P284" s="89"/>
      <c r="Q284" s="89"/>
      <c r="R284" s="90"/>
      <c r="S284" s="90"/>
      <c r="T284" s="90"/>
      <c r="U284" s="90"/>
      <c r="V284" s="90"/>
      <c r="W284" s="90"/>
      <c r="X284" s="90"/>
      <c r="Y284" s="91"/>
      <c r="Z284" s="92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1"/>
      <c r="AM284" s="92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1"/>
      <c r="AZ284" s="92"/>
      <c r="BA284" s="90"/>
      <c r="BB284" s="90"/>
      <c r="BC284" s="90"/>
      <c r="BD284" s="90"/>
      <c r="BE284" s="90"/>
      <c r="BF284" s="90"/>
      <c r="BG284" s="90"/>
      <c r="BH284" s="90"/>
      <c r="BI284" s="90"/>
      <c r="BJ284" s="90"/>
      <c r="BK284" s="90"/>
      <c r="BL284" s="91"/>
      <c r="BM284" s="122"/>
      <c r="BN284" s="34">
        <v>700</v>
      </c>
      <c r="BO284" s="5" t="s">
        <v>82</v>
      </c>
      <c r="BQ284" s="5" t="s">
        <v>82</v>
      </c>
      <c r="BR284" s="5" t="s">
        <v>82</v>
      </c>
    </row>
    <row r="285" spans="1:70" x14ac:dyDescent="0.35">
      <c r="A285" s="176">
        <v>42737</v>
      </c>
      <c r="B285" s="124">
        <v>0</v>
      </c>
      <c r="C285" s="129">
        <v>211</v>
      </c>
      <c r="D285" s="84"/>
      <c r="E285" s="135">
        <v>0</v>
      </c>
      <c r="F285" s="129"/>
      <c r="G285" s="130">
        <v>0.31</v>
      </c>
      <c r="H285" s="129">
        <v>7.19</v>
      </c>
      <c r="I285" s="130">
        <v>1.54</v>
      </c>
      <c r="J285" s="129">
        <v>7.11</v>
      </c>
      <c r="K285" s="84">
        <v>2.82</v>
      </c>
      <c r="L285" s="130">
        <v>790</v>
      </c>
      <c r="M285" s="84"/>
      <c r="N285" s="84"/>
      <c r="O285" s="94"/>
      <c r="P285" s="94"/>
      <c r="Q285" s="94"/>
      <c r="R285" s="34"/>
      <c r="S285" s="34"/>
      <c r="T285" s="34"/>
      <c r="U285" s="34"/>
      <c r="V285" s="34"/>
      <c r="W285" s="34"/>
      <c r="X285" s="34"/>
      <c r="Y285" s="95"/>
      <c r="Z285" s="96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95"/>
      <c r="AM285" s="96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95"/>
      <c r="AZ285" s="96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95"/>
      <c r="BM285" s="124"/>
      <c r="BN285" s="34">
        <v>700</v>
      </c>
    </row>
    <row r="286" spans="1:70" x14ac:dyDescent="0.35">
      <c r="A286" s="176">
        <v>42738</v>
      </c>
      <c r="B286" s="124">
        <v>0</v>
      </c>
      <c r="C286" s="129">
        <v>265</v>
      </c>
      <c r="D286" s="84"/>
      <c r="E286" s="135">
        <v>183</v>
      </c>
      <c r="F286" s="129"/>
      <c r="G286" s="130">
        <v>0.13</v>
      </c>
      <c r="H286" s="129">
        <v>7.24</v>
      </c>
      <c r="I286" s="130">
        <v>1.07</v>
      </c>
      <c r="J286" s="129">
        <v>7.16</v>
      </c>
      <c r="K286" s="84">
        <v>3.81</v>
      </c>
      <c r="L286" s="130">
        <v>850</v>
      </c>
      <c r="M286" s="83"/>
      <c r="N286" s="84"/>
      <c r="O286" s="94"/>
      <c r="P286" s="94"/>
      <c r="Q286" s="94"/>
      <c r="R286" s="34"/>
      <c r="S286" s="34"/>
      <c r="T286" s="34"/>
      <c r="U286" s="34"/>
      <c r="V286" s="34"/>
      <c r="W286" s="34"/>
      <c r="X286" s="34"/>
      <c r="Y286" s="95"/>
      <c r="Z286" s="83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95"/>
      <c r="AM286" s="83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95"/>
      <c r="AZ286" s="83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95"/>
      <c r="BM286" s="171"/>
      <c r="BN286" s="34">
        <v>700</v>
      </c>
    </row>
    <row r="287" spans="1:70" x14ac:dyDescent="0.35">
      <c r="A287" s="176">
        <v>42739</v>
      </c>
      <c r="B287" s="124">
        <v>1</v>
      </c>
      <c r="C287" s="129">
        <v>200</v>
      </c>
      <c r="D287" s="172"/>
      <c r="E287" s="135">
        <v>343</v>
      </c>
      <c r="F287" s="129"/>
      <c r="G287" s="130">
        <v>0.11</v>
      </c>
      <c r="H287" s="129">
        <v>7.14</v>
      </c>
      <c r="I287" s="130">
        <v>0.97</v>
      </c>
      <c r="J287" s="129">
        <v>7.18</v>
      </c>
      <c r="K287" s="84">
        <v>4.1900000000000004</v>
      </c>
      <c r="L287" s="130">
        <v>800</v>
      </c>
      <c r="M287" s="84"/>
      <c r="N287" s="84"/>
      <c r="O287" s="94"/>
      <c r="P287" s="94"/>
      <c r="Q287" s="94"/>
      <c r="R287" s="34"/>
      <c r="S287" s="34"/>
      <c r="T287" s="34"/>
      <c r="U287" s="34"/>
      <c r="V287" s="34"/>
      <c r="W287" s="34"/>
      <c r="X287" s="34"/>
      <c r="Y287" s="95"/>
      <c r="Z287" s="96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95"/>
      <c r="AM287" s="96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95"/>
      <c r="AZ287" s="96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95"/>
      <c r="BM287" s="124"/>
      <c r="BN287" s="34">
        <v>700</v>
      </c>
    </row>
    <row r="288" spans="1:70" x14ac:dyDescent="0.35">
      <c r="A288" s="176">
        <v>42740</v>
      </c>
      <c r="B288" s="124">
        <v>0</v>
      </c>
      <c r="C288" s="129">
        <v>261</v>
      </c>
      <c r="D288" s="172"/>
      <c r="E288" s="135">
        <v>309</v>
      </c>
      <c r="F288" s="129"/>
      <c r="G288" s="130">
        <v>0.33</v>
      </c>
      <c r="H288" s="129">
        <v>7.1</v>
      </c>
      <c r="I288" s="130">
        <v>1.24</v>
      </c>
      <c r="J288" s="129">
        <v>7.07</v>
      </c>
      <c r="K288" s="84">
        <v>6.38</v>
      </c>
      <c r="L288" s="130">
        <v>790</v>
      </c>
      <c r="M288" s="78"/>
      <c r="N288" s="84"/>
      <c r="O288" s="94"/>
      <c r="P288" s="94"/>
      <c r="Q288" s="94"/>
      <c r="R288" s="34"/>
      <c r="S288" s="34"/>
      <c r="T288" s="34"/>
      <c r="U288" s="34"/>
      <c r="V288" s="34"/>
      <c r="W288" s="174"/>
      <c r="X288" s="34"/>
      <c r="Y288" s="95"/>
      <c r="Z288" s="83"/>
      <c r="AA288" s="34"/>
      <c r="AB288" s="34"/>
      <c r="AC288" s="34"/>
      <c r="AD288" s="34"/>
      <c r="AE288" s="34"/>
      <c r="AF288" s="34"/>
      <c r="AG288" s="34"/>
      <c r="AH288" s="34"/>
      <c r="AI288" s="34"/>
      <c r="AJ288" s="174"/>
      <c r="AK288" s="34"/>
      <c r="AL288" s="95"/>
      <c r="AM288" s="83"/>
      <c r="AN288" s="34"/>
      <c r="AO288" s="34"/>
      <c r="AP288" s="34"/>
      <c r="AQ288" s="34"/>
      <c r="AR288" s="34"/>
      <c r="AS288" s="34"/>
      <c r="AT288" s="34"/>
      <c r="AU288" s="34"/>
      <c r="AV288" s="34"/>
      <c r="AW288" s="174"/>
      <c r="AX288" s="34"/>
      <c r="AY288" s="95"/>
      <c r="AZ288" s="83"/>
      <c r="BA288" s="34"/>
      <c r="BB288" s="34"/>
      <c r="BC288" s="34"/>
      <c r="BD288" s="34"/>
      <c r="BE288" s="34"/>
      <c r="BF288" s="34"/>
      <c r="BG288" s="34"/>
      <c r="BH288" s="34"/>
      <c r="BI288" s="34"/>
      <c r="BJ288" s="174"/>
      <c r="BK288" s="34"/>
      <c r="BL288" s="95"/>
      <c r="BM288" s="171"/>
      <c r="BN288" s="34">
        <v>700</v>
      </c>
    </row>
    <row r="289" spans="1:66" x14ac:dyDescent="0.35">
      <c r="A289" s="176">
        <v>42741</v>
      </c>
      <c r="B289" s="124">
        <v>0</v>
      </c>
      <c r="C289" s="129">
        <v>180</v>
      </c>
      <c r="D289" s="172"/>
      <c r="E289" s="135">
        <v>269</v>
      </c>
      <c r="F289" s="129"/>
      <c r="G289" s="130">
        <v>0.53</v>
      </c>
      <c r="H289" s="129">
        <v>7.3</v>
      </c>
      <c r="I289" s="130">
        <v>2.09</v>
      </c>
      <c r="J289" s="129">
        <v>7.48</v>
      </c>
      <c r="K289" s="84">
        <v>4.3</v>
      </c>
      <c r="L289" s="130">
        <v>790</v>
      </c>
      <c r="M289" s="78">
        <v>0.36458333333333331</v>
      </c>
      <c r="N289" s="84"/>
      <c r="O289" s="94"/>
      <c r="P289" s="94"/>
      <c r="Q289" s="94">
        <v>23</v>
      </c>
      <c r="R289" s="34"/>
      <c r="S289" s="34"/>
      <c r="T289" s="34"/>
      <c r="U289" s="34">
        <v>6700</v>
      </c>
      <c r="V289" s="34">
        <v>6000</v>
      </c>
      <c r="W289" s="34"/>
      <c r="X289" s="34">
        <v>966</v>
      </c>
      <c r="Y289" s="95">
        <v>7.48</v>
      </c>
      <c r="Z289" s="83">
        <v>0.36805555555555558</v>
      </c>
      <c r="AA289" s="34"/>
      <c r="AB289" s="34"/>
      <c r="AC289" s="34"/>
      <c r="AD289" s="34">
        <v>22</v>
      </c>
      <c r="AE289" s="34"/>
      <c r="AF289" s="34"/>
      <c r="AG289" s="34"/>
      <c r="AH289" s="34">
        <v>4.9000000000000004</v>
      </c>
      <c r="AI289" s="34">
        <v>6.6</v>
      </c>
      <c r="AJ289" s="34"/>
      <c r="AK289" s="34">
        <v>1312</v>
      </c>
      <c r="AL289" s="95">
        <v>7.66</v>
      </c>
      <c r="AM289" s="83">
        <v>0.37152777777777773</v>
      </c>
      <c r="AN289" s="34"/>
      <c r="AO289" s="34"/>
      <c r="AP289" s="34"/>
      <c r="AQ289" s="34">
        <v>0.4</v>
      </c>
      <c r="AR289" s="34"/>
      <c r="AS289" s="34"/>
      <c r="AT289" s="34"/>
      <c r="AU289" s="34">
        <v>52</v>
      </c>
      <c r="AV289" s="34">
        <v>400</v>
      </c>
      <c r="AW289" s="34"/>
      <c r="AX289" s="34">
        <v>4.21</v>
      </c>
      <c r="AY289" s="95">
        <v>7.25</v>
      </c>
      <c r="AZ289" s="83">
        <v>0.375</v>
      </c>
      <c r="BA289" s="34"/>
      <c r="BB289" s="34"/>
      <c r="BC289" s="34"/>
      <c r="BD289" s="34">
        <v>2.2000000000000002</v>
      </c>
      <c r="BE289" s="34"/>
      <c r="BF289" s="34"/>
      <c r="BG289" s="34"/>
      <c r="BH289" s="34">
        <v>300</v>
      </c>
      <c r="BI289" s="34">
        <v>560</v>
      </c>
      <c r="BJ289" s="34"/>
      <c r="BK289" s="34">
        <v>13.79</v>
      </c>
      <c r="BL289" s="95">
        <v>7.02</v>
      </c>
      <c r="BM289" s="171">
        <v>0.30277777777777776</v>
      </c>
      <c r="BN289" s="34">
        <v>700</v>
      </c>
    </row>
    <row r="290" spans="1:66" x14ac:dyDescent="0.35">
      <c r="A290" s="176">
        <v>42742</v>
      </c>
      <c r="B290" s="124">
        <v>0</v>
      </c>
      <c r="C290" s="129">
        <v>269</v>
      </c>
      <c r="D290" s="84"/>
      <c r="E290" s="135">
        <v>326</v>
      </c>
      <c r="F290" s="34"/>
      <c r="G290" s="130">
        <v>0.36</v>
      </c>
      <c r="H290" s="129"/>
      <c r="I290" s="130"/>
      <c r="J290" s="129"/>
      <c r="K290" s="84">
        <v>7.34</v>
      </c>
      <c r="L290" s="130">
        <v>770</v>
      </c>
      <c r="M290" s="78"/>
      <c r="N290" s="84"/>
      <c r="O290" s="94"/>
      <c r="P290" s="94"/>
      <c r="Q290" s="94"/>
      <c r="R290" s="34"/>
      <c r="S290" s="34"/>
      <c r="T290" s="34"/>
      <c r="U290" s="34"/>
      <c r="V290" s="34"/>
      <c r="W290" s="34"/>
      <c r="X290" s="34"/>
      <c r="Y290" s="95"/>
      <c r="Z290" s="83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95"/>
      <c r="AM290" s="83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95"/>
      <c r="AZ290" s="83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95"/>
      <c r="BM290" s="124"/>
      <c r="BN290" s="34">
        <v>700</v>
      </c>
    </row>
    <row r="291" spans="1:66" x14ac:dyDescent="0.35">
      <c r="A291" s="176">
        <v>42743</v>
      </c>
      <c r="B291" s="124">
        <v>0</v>
      </c>
      <c r="C291" s="129">
        <v>270</v>
      </c>
      <c r="D291" s="84"/>
      <c r="E291" s="135">
        <v>290</v>
      </c>
      <c r="F291" s="34"/>
      <c r="G291" s="130">
        <v>0.09</v>
      </c>
      <c r="H291" s="129"/>
      <c r="I291" s="130"/>
      <c r="J291" s="129"/>
      <c r="K291" s="84">
        <v>9.5</v>
      </c>
      <c r="L291" s="130">
        <v>780</v>
      </c>
      <c r="M291" s="78"/>
      <c r="N291" s="84"/>
      <c r="O291" s="94"/>
      <c r="P291" s="94"/>
      <c r="Q291" s="94"/>
      <c r="R291" s="34"/>
      <c r="S291" s="34"/>
      <c r="T291" s="34"/>
      <c r="U291" s="34"/>
      <c r="V291" s="34"/>
      <c r="W291" s="34"/>
      <c r="X291" s="34"/>
      <c r="Y291" s="95"/>
      <c r="Z291" s="83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95"/>
      <c r="AM291" s="83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95"/>
      <c r="AZ291" s="83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95"/>
      <c r="BM291" s="124"/>
      <c r="BN291" s="34">
        <v>700</v>
      </c>
    </row>
    <row r="292" spans="1:66" x14ac:dyDescent="0.35">
      <c r="A292" s="176">
        <v>42744</v>
      </c>
      <c r="B292" s="124">
        <v>0</v>
      </c>
      <c r="C292" s="129">
        <v>146</v>
      </c>
      <c r="D292" s="172"/>
      <c r="E292" s="135">
        <v>125</v>
      </c>
      <c r="F292" s="129"/>
      <c r="G292" s="130">
        <v>0.47</v>
      </c>
      <c r="H292" s="129">
        <v>7.41</v>
      </c>
      <c r="I292" s="130">
        <v>2.27</v>
      </c>
      <c r="J292" s="129">
        <v>7.61</v>
      </c>
      <c r="K292" s="84">
        <v>7.9</v>
      </c>
      <c r="L292" s="130">
        <v>730</v>
      </c>
      <c r="M292" s="84"/>
      <c r="N292" s="84"/>
      <c r="O292" s="94"/>
      <c r="P292" s="94"/>
      <c r="Q292" s="94"/>
      <c r="R292" s="34"/>
      <c r="S292" s="34"/>
      <c r="T292" s="34"/>
      <c r="U292" s="34"/>
      <c r="V292" s="34"/>
      <c r="W292" s="34"/>
      <c r="X292" s="34"/>
      <c r="Y292" s="95"/>
      <c r="Z292" s="83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95"/>
      <c r="AM292" s="83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95"/>
      <c r="AZ292" s="96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95"/>
      <c r="BM292" s="124"/>
      <c r="BN292" s="34">
        <v>700</v>
      </c>
    </row>
    <row r="293" spans="1:66" x14ac:dyDescent="0.35">
      <c r="A293" s="176">
        <v>42745</v>
      </c>
      <c r="B293" s="124">
        <v>0</v>
      </c>
      <c r="C293" s="129">
        <v>223</v>
      </c>
      <c r="D293" s="172"/>
      <c r="E293" s="135">
        <v>2</v>
      </c>
      <c r="F293" s="129"/>
      <c r="G293" s="130">
        <v>1.25</v>
      </c>
      <c r="H293" s="129">
        <v>7.37</v>
      </c>
      <c r="I293" s="130">
        <v>1.87</v>
      </c>
      <c r="J293" s="129">
        <v>7.55</v>
      </c>
      <c r="K293" s="84">
        <v>2.93</v>
      </c>
      <c r="L293" s="130">
        <v>800</v>
      </c>
      <c r="M293" s="78">
        <v>0.36805555555555558</v>
      </c>
      <c r="N293" s="84"/>
      <c r="O293" s="94"/>
      <c r="P293" s="94"/>
      <c r="Q293" s="94">
        <v>33</v>
      </c>
      <c r="R293" s="34"/>
      <c r="S293" s="34"/>
      <c r="T293" s="34"/>
      <c r="U293" s="34">
        <v>7900</v>
      </c>
      <c r="V293" s="34">
        <v>2700</v>
      </c>
      <c r="W293" s="34"/>
      <c r="X293" s="34">
        <v>997</v>
      </c>
      <c r="Y293" s="95">
        <v>7.36</v>
      </c>
      <c r="Z293" s="83">
        <v>0.375</v>
      </c>
      <c r="AA293" s="34"/>
      <c r="AB293" s="34"/>
      <c r="AC293" s="34"/>
      <c r="AD293" s="34">
        <v>12</v>
      </c>
      <c r="AE293" s="34"/>
      <c r="AF293" s="34"/>
      <c r="AG293" s="34"/>
      <c r="AH293" s="34">
        <v>1.6</v>
      </c>
      <c r="AI293" s="34">
        <v>1.6</v>
      </c>
      <c r="AJ293" s="34"/>
      <c r="AK293" s="34">
        <v>967</v>
      </c>
      <c r="AL293" s="95">
        <v>6.93</v>
      </c>
      <c r="AM293" s="83">
        <v>0.3888888888888889</v>
      </c>
      <c r="AN293" s="34"/>
      <c r="AO293" s="34"/>
      <c r="AP293" s="34"/>
      <c r="AQ293" s="34">
        <v>0.4</v>
      </c>
      <c r="AR293" s="34"/>
      <c r="AS293" s="34"/>
      <c r="AT293" s="34"/>
      <c r="AU293" s="34">
        <v>64</v>
      </c>
      <c r="AV293" s="34">
        <v>600</v>
      </c>
      <c r="AW293" s="34"/>
      <c r="AX293" s="34">
        <v>21.6</v>
      </c>
      <c r="AY293" s="95">
        <v>6.99</v>
      </c>
      <c r="AZ293" s="83">
        <v>0.38194444444444442</v>
      </c>
      <c r="BA293" s="34"/>
      <c r="BB293" s="34"/>
      <c r="BC293" s="34"/>
      <c r="BD293" s="34">
        <v>0.42</v>
      </c>
      <c r="BE293" s="34"/>
      <c r="BF293" s="34"/>
      <c r="BG293" s="34"/>
      <c r="BH293" s="34">
        <v>530</v>
      </c>
      <c r="BI293" s="34">
        <v>1500</v>
      </c>
      <c r="BJ293" s="34"/>
      <c r="BK293" s="34">
        <v>31.4</v>
      </c>
      <c r="BL293" s="95">
        <v>6.9</v>
      </c>
      <c r="BM293" s="171">
        <v>0.47013888888888888</v>
      </c>
      <c r="BN293" s="34">
        <v>700</v>
      </c>
    </row>
    <row r="294" spans="1:66" x14ac:dyDescent="0.35">
      <c r="A294" s="176">
        <v>42746</v>
      </c>
      <c r="B294" s="124">
        <v>0</v>
      </c>
      <c r="C294" s="129">
        <v>201</v>
      </c>
      <c r="D294" s="172"/>
      <c r="E294" s="135">
        <v>168</v>
      </c>
      <c r="F294" s="129"/>
      <c r="G294" s="130">
        <v>0.78</v>
      </c>
      <c r="H294" s="129">
        <v>7.54</v>
      </c>
      <c r="I294" s="130">
        <v>1.54</v>
      </c>
      <c r="J294" s="129">
        <v>7.62</v>
      </c>
      <c r="K294" s="84">
        <v>4.78</v>
      </c>
      <c r="L294" s="130">
        <v>870</v>
      </c>
      <c r="M294" s="78"/>
      <c r="N294" s="84"/>
      <c r="O294" s="94"/>
      <c r="P294" s="94"/>
      <c r="Q294" s="94"/>
      <c r="R294" s="34"/>
      <c r="S294" s="34"/>
      <c r="T294" s="34"/>
      <c r="U294" s="34"/>
      <c r="V294" s="34"/>
      <c r="W294" s="34"/>
      <c r="X294" s="34"/>
      <c r="Y294" s="95"/>
      <c r="Z294" s="83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95"/>
      <c r="AM294" s="83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95"/>
      <c r="AZ294" s="96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95"/>
      <c r="BM294" s="124"/>
      <c r="BN294" s="34">
        <v>700</v>
      </c>
    </row>
    <row r="295" spans="1:66" x14ac:dyDescent="0.35">
      <c r="A295" s="176">
        <v>42747</v>
      </c>
      <c r="B295" s="124">
        <v>0</v>
      </c>
      <c r="C295" s="129">
        <v>155</v>
      </c>
      <c r="D295" s="172"/>
      <c r="E295" s="135">
        <v>360</v>
      </c>
      <c r="F295" s="129"/>
      <c r="G295" s="130">
        <v>0.74</v>
      </c>
      <c r="H295" s="129">
        <v>7.26</v>
      </c>
      <c r="I295" s="130">
        <v>1.62</v>
      </c>
      <c r="J295" s="129">
        <v>7.51</v>
      </c>
      <c r="K295" s="84">
        <v>2.06</v>
      </c>
      <c r="L295" s="130">
        <v>800</v>
      </c>
      <c r="M295" s="78"/>
      <c r="N295" s="84"/>
      <c r="O295" s="94"/>
      <c r="P295" s="94"/>
      <c r="Q295" s="94"/>
      <c r="R295" s="34"/>
      <c r="S295" s="34"/>
      <c r="T295" s="34"/>
      <c r="U295" s="34"/>
      <c r="V295" s="34"/>
      <c r="W295" s="34"/>
      <c r="X295" s="34"/>
      <c r="Y295" s="95"/>
      <c r="Z295" s="83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95"/>
      <c r="AM295" s="83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95"/>
      <c r="AZ295" s="83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95"/>
      <c r="BM295" s="171"/>
      <c r="BN295" s="34">
        <v>700</v>
      </c>
    </row>
    <row r="296" spans="1:66" x14ac:dyDescent="0.35">
      <c r="A296" s="176">
        <v>42748</v>
      </c>
      <c r="B296" s="124">
        <v>0</v>
      </c>
      <c r="C296" s="129">
        <v>232</v>
      </c>
      <c r="D296" s="172"/>
      <c r="E296" s="135">
        <v>330</v>
      </c>
      <c r="F296" s="129"/>
      <c r="G296" s="130">
        <v>0.19</v>
      </c>
      <c r="H296" s="129">
        <v>7.38</v>
      </c>
      <c r="I296" s="130">
        <v>1.61</v>
      </c>
      <c r="J296" s="129">
        <v>7.43</v>
      </c>
      <c r="K296" s="84">
        <v>2.38</v>
      </c>
      <c r="L296" s="130">
        <v>1107</v>
      </c>
      <c r="M296" s="84"/>
      <c r="N296" s="84"/>
      <c r="O296" s="94"/>
      <c r="P296" s="94"/>
      <c r="Q296" s="94"/>
      <c r="R296" s="34"/>
      <c r="S296" s="34"/>
      <c r="T296" s="34"/>
      <c r="U296" s="34"/>
      <c r="V296" s="34"/>
      <c r="W296" s="34"/>
      <c r="X296" s="34"/>
      <c r="Y296" s="95"/>
      <c r="Z296" s="83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95"/>
      <c r="AM296" s="83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95"/>
      <c r="AZ296" s="96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95"/>
      <c r="BM296" s="124"/>
      <c r="BN296" s="34">
        <v>700</v>
      </c>
    </row>
    <row r="297" spans="1:66" x14ac:dyDescent="0.35">
      <c r="A297" s="176">
        <v>42749</v>
      </c>
      <c r="B297" s="124">
        <v>0</v>
      </c>
      <c r="C297" s="129">
        <v>220</v>
      </c>
      <c r="D297" s="84"/>
      <c r="E297" s="135">
        <v>197</v>
      </c>
      <c r="F297" s="34"/>
      <c r="G297" s="130">
        <v>0.1</v>
      </c>
      <c r="H297" s="129"/>
      <c r="I297" s="131"/>
      <c r="J297" s="129"/>
      <c r="K297" s="84">
        <v>4.46</v>
      </c>
      <c r="L297" s="130">
        <v>750</v>
      </c>
      <c r="M297" s="84"/>
      <c r="N297" s="84"/>
      <c r="O297" s="94"/>
      <c r="P297" s="94"/>
      <c r="Q297" s="94"/>
      <c r="R297" s="34"/>
      <c r="S297" s="34"/>
      <c r="T297" s="34"/>
      <c r="U297" s="34"/>
      <c r="V297" s="34"/>
      <c r="W297" s="34"/>
      <c r="X297" s="34"/>
      <c r="Y297" s="95"/>
      <c r="Z297" s="83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95"/>
      <c r="AM297" s="83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95"/>
      <c r="AZ297" s="96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95"/>
      <c r="BM297" s="124"/>
      <c r="BN297" s="34">
        <v>700</v>
      </c>
    </row>
    <row r="298" spans="1:66" x14ac:dyDescent="0.35">
      <c r="A298" s="176">
        <v>42750</v>
      </c>
      <c r="B298" s="124">
        <v>0</v>
      </c>
      <c r="C298" s="129">
        <v>220</v>
      </c>
      <c r="D298" s="84"/>
      <c r="E298" s="135">
        <v>352</v>
      </c>
      <c r="F298" s="34"/>
      <c r="G298" s="130">
        <v>0.08</v>
      </c>
      <c r="H298" s="129"/>
      <c r="I298" s="130"/>
      <c r="J298" s="129"/>
      <c r="K298" s="84">
        <v>2.5499999999999998</v>
      </c>
      <c r="L298" s="130">
        <v>730</v>
      </c>
      <c r="M298" s="84"/>
      <c r="N298" s="84"/>
      <c r="O298" s="94"/>
      <c r="P298" s="94"/>
      <c r="Q298" s="94"/>
      <c r="R298" s="34"/>
      <c r="S298" s="34"/>
      <c r="T298" s="34"/>
      <c r="U298" s="34"/>
      <c r="V298" s="34"/>
      <c r="W298" s="34"/>
      <c r="X298" s="34"/>
      <c r="Y298" s="95"/>
      <c r="Z298" s="96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95"/>
      <c r="AM298" s="96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95"/>
      <c r="AZ298" s="96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95"/>
      <c r="BM298" s="124"/>
      <c r="BN298" s="34">
        <v>700</v>
      </c>
    </row>
    <row r="299" spans="1:66" x14ac:dyDescent="0.35">
      <c r="A299" s="176">
        <v>42751</v>
      </c>
      <c r="B299" s="124">
        <v>0</v>
      </c>
      <c r="C299" s="129">
        <v>188</v>
      </c>
      <c r="D299" s="172"/>
      <c r="E299" s="135">
        <v>99</v>
      </c>
      <c r="F299" s="129"/>
      <c r="G299" s="130">
        <v>0.12</v>
      </c>
      <c r="H299" s="129">
        <v>7.41</v>
      </c>
      <c r="I299" s="130">
        <v>0.71</v>
      </c>
      <c r="J299" s="129">
        <v>7.65</v>
      </c>
      <c r="K299" s="84">
        <v>3.6</v>
      </c>
      <c r="L299" s="130">
        <v>720</v>
      </c>
      <c r="M299" s="84"/>
      <c r="N299" s="84"/>
      <c r="O299" s="94"/>
      <c r="P299" s="94"/>
      <c r="Q299" s="94"/>
      <c r="R299" s="34"/>
      <c r="S299" s="34"/>
      <c r="T299" s="34"/>
      <c r="U299" s="34"/>
      <c r="V299" s="34"/>
      <c r="W299" s="34"/>
      <c r="X299" s="34"/>
      <c r="Y299" s="95"/>
      <c r="Z299" s="96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95"/>
      <c r="AM299" s="96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95"/>
      <c r="AZ299" s="96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95"/>
      <c r="BM299" s="124"/>
      <c r="BN299" s="34">
        <v>700</v>
      </c>
    </row>
    <row r="300" spans="1:66" x14ac:dyDescent="0.35">
      <c r="A300" s="176">
        <v>42752</v>
      </c>
      <c r="B300" s="124">
        <v>0</v>
      </c>
      <c r="C300" s="129">
        <v>196</v>
      </c>
      <c r="D300" s="172"/>
      <c r="E300" s="135">
        <v>0</v>
      </c>
      <c r="F300" s="129"/>
      <c r="G300" s="130">
        <v>0.43</v>
      </c>
      <c r="H300" s="129">
        <v>7.39</v>
      </c>
      <c r="I300" s="130">
        <v>0.62</v>
      </c>
      <c r="J300" s="129">
        <v>7.49</v>
      </c>
      <c r="K300" s="84">
        <v>3.95</v>
      </c>
      <c r="L300" s="130">
        <v>780</v>
      </c>
      <c r="M300" s="84"/>
      <c r="N300" s="84"/>
      <c r="O300" s="94"/>
      <c r="P300" s="94"/>
      <c r="Q300" s="94"/>
      <c r="R300" s="34"/>
      <c r="S300" s="34"/>
      <c r="T300" s="34"/>
      <c r="U300" s="34"/>
      <c r="V300" s="34"/>
      <c r="W300" s="34"/>
      <c r="X300" s="34"/>
      <c r="Y300" s="95"/>
      <c r="Z300" s="83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95"/>
      <c r="AM300" s="83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95"/>
      <c r="AZ300" s="83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95"/>
      <c r="BM300" s="171"/>
      <c r="BN300" s="34">
        <v>700</v>
      </c>
    </row>
    <row r="301" spans="1:66" x14ac:dyDescent="0.35">
      <c r="A301" s="176">
        <v>42753</v>
      </c>
      <c r="B301" s="124">
        <v>0</v>
      </c>
      <c r="C301" s="129">
        <v>210</v>
      </c>
      <c r="D301" s="172"/>
      <c r="E301" s="135">
        <v>0</v>
      </c>
      <c r="F301" s="129"/>
      <c r="G301" s="130">
        <v>0.16</v>
      </c>
      <c r="H301" s="129"/>
      <c r="I301" s="130"/>
      <c r="J301" s="129"/>
      <c r="K301" s="84">
        <v>3.35</v>
      </c>
      <c r="L301" s="130">
        <v>790</v>
      </c>
      <c r="M301" s="84"/>
      <c r="N301" s="84"/>
      <c r="O301" s="94"/>
      <c r="P301" s="94"/>
      <c r="Q301" s="94"/>
      <c r="R301" s="34"/>
      <c r="S301" s="34"/>
      <c r="T301" s="34"/>
      <c r="U301" s="34"/>
      <c r="V301" s="34"/>
      <c r="W301" s="34"/>
      <c r="X301" s="34"/>
      <c r="Y301" s="95"/>
      <c r="Z301" s="96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95"/>
      <c r="AM301" s="96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95"/>
      <c r="AZ301" s="96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95"/>
      <c r="BM301" s="124"/>
      <c r="BN301" s="34">
        <v>700</v>
      </c>
    </row>
    <row r="302" spans="1:66" x14ac:dyDescent="0.35">
      <c r="A302" s="176">
        <v>42754</v>
      </c>
      <c r="B302" s="124">
        <v>0</v>
      </c>
      <c r="C302" s="129">
        <v>156</v>
      </c>
      <c r="D302" s="172"/>
      <c r="E302" s="135">
        <v>220</v>
      </c>
      <c r="F302" s="129"/>
      <c r="G302" s="130">
        <v>1.63</v>
      </c>
      <c r="H302" s="129">
        <v>7.44</v>
      </c>
      <c r="I302" s="130">
        <v>1.69</v>
      </c>
      <c r="J302" s="129">
        <v>7.61</v>
      </c>
      <c r="K302" s="84">
        <v>1.74</v>
      </c>
      <c r="L302" s="130">
        <v>810</v>
      </c>
      <c r="M302" s="78">
        <v>0.36805555555555558</v>
      </c>
      <c r="N302" s="84">
        <v>29</v>
      </c>
      <c r="O302" s="94">
        <v>67</v>
      </c>
      <c r="P302" s="94">
        <v>0.03</v>
      </c>
      <c r="Q302" s="94">
        <v>54</v>
      </c>
      <c r="R302" s="34">
        <v>61</v>
      </c>
      <c r="S302" s="34">
        <v>14</v>
      </c>
      <c r="T302" s="34">
        <v>10</v>
      </c>
      <c r="U302" s="34">
        <v>25000</v>
      </c>
      <c r="V302" s="34">
        <v>40000</v>
      </c>
      <c r="W302" s="34">
        <v>40</v>
      </c>
      <c r="X302" s="34">
        <v>1599</v>
      </c>
      <c r="Y302" s="95">
        <v>7.61</v>
      </c>
      <c r="Z302" s="83">
        <v>0.36805555555555558</v>
      </c>
      <c r="AA302" s="34">
        <v>2.2999999999999998</v>
      </c>
      <c r="AB302" s="34">
        <v>1</v>
      </c>
      <c r="AC302" s="34">
        <v>0.02</v>
      </c>
      <c r="AD302" s="34">
        <v>51</v>
      </c>
      <c r="AE302" s="34">
        <v>52</v>
      </c>
      <c r="AF302" s="34">
        <v>13</v>
      </c>
      <c r="AG302" s="34">
        <v>9.6</v>
      </c>
      <c r="AH302" s="34">
        <v>1.6</v>
      </c>
      <c r="AI302" s="34">
        <v>1.6</v>
      </c>
      <c r="AJ302" s="34">
        <v>1.1000000000000001</v>
      </c>
      <c r="AK302" s="34">
        <v>1267</v>
      </c>
      <c r="AL302" s="95">
        <v>7.87</v>
      </c>
      <c r="AM302" s="83">
        <v>0.3611111111111111</v>
      </c>
      <c r="AN302" s="34">
        <v>0.8</v>
      </c>
      <c r="AO302" s="34">
        <v>47</v>
      </c>
      <c r="AP302" s="34">
        <v>1.7999999999999999E-2</v>
      </c>
      <c r="AQ302" s="34">
        <v>0.4</v>
      </c>
      <c r="AR302" s="34">
        <v>0.81</v>
      </c>
      <c r="AS302" s="34">
        <v>4.7E-2</v>
      </c>
      <c r="AT302" s="34">
        <v>0.01</v>
      </c>
      <c r="AU302" s="34">
        <v>260</v>
      </c>
      <c r="AV302" s="34">
        <v>900</v>
      </c>
      <c r="AW302" s="34">
        <v>9</v>
      </c>
      <c r="AX302" s="34">
        <v>24.6</v>
      </c>
      <c r="AY302" s="95">
        <v>6.93</v>
      </c>
      <c r="AZ302" s="83">
        <v>0.35416666666666669</v>
      </c>
      <c r="BA302" s="34">
        <v>0.52</v>
      </c>
      <c r="BB302" s="34">
        <v>43</v>
      </c>
      <c r="BC302" s="34">
        <v>2.9000000000000001E-2</v>
      </c>
      <c r="BD302" s="34">
        <v>0.4</v>
      </c>
      <c r="BE302" s="34">
        <v>0.38</v>
      </c>
      <c r="BF302" s="34">
        <v>4.2000000000000003E-2</v>
      </c>
      <c r="BG302" s="34">
        <v>1.4999999999999999E-2</v>
      </c>
      <c r="BH302" s="34">
        <v>430</v>
      </c>
      <c r="BI302" s="34">
        <v>800</v>
      </c>
      <c r="BJ302" s="34">
        <v>4.4000000000000004</v>
      </c>
      <c r="BK302" s="34">
        <v>34.1</v>
      </c>
      <c r="BL302" s="95">
        <v>6.91</v>
      </c>
      <c r="BM302" s="171">
        <v>0.27638888888888885</v>
      </c>
      <c r="BN302" s="34">
        <v>700</v>
      </c>
    </row>
    <row r="303" spans="1:66" x14ac:dyDescent="0.35">
      <c r="A303" s="176">
        <v>42755</v>
      </c>
      <c r="B303" s="124">
        <v>0</v>
      </c>
      <c r="C303" s="129">
        <v>184</v>
      </c>
      <c r="D303" s="172"/>
      <c r="E303" s="135">
        <v>350</v>
      </c>
      <c r="F303" s="129"/>
      <c r="G303" s="130">
        <v>2.5499999999999998</v>
      </c>
      <c r="H303" s="129">
        <v>7.41</v>
      </c>
      <c r="I303" s="130">
        <v>2.71</v>
      </c>
      <c r="J303" s="129">
        <v>7.56</v>
      </c>
      <c r="K303" s="84">
        <v>3.12</v>
      </c>
      <c r="L303" s="130">
        <v>800</v>
      </c>
      <c r="M303" s="84"/>
      <c r="N303" s="84"/>
      <c r="O303" s="94"/>
      <c r="P303" s="94"/>
      <c r="Q303" s="94"/>
      <c r="R303" s="34"/>
      <c r="S303" s="34"/>
      <c r="T303" s="34"/>
      <c r="U303" s="34"/>
      <c r="V303" s="34"/>
      <c r="W303" s="34"/>
      <c r="X303" s="34"/>
      <c r="Y303" s="95"/>
      <c r="Z303" s="96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95"/>
      <c r="AM303" s="96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95"/>
      <c r="AZ303" s="96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95"/>
      <c r="BM303" s="124"/>
      <c r="BN303" s="34">
        <v>700</v>
      </c>
    </row>
    <row r="304" spans="1:66" x14ac:dyDescent="0.35">
      <c r="A304" s="176">
        <v>42756</v>
      </c>
      <c r="B304" s="124">
        <v>0</v>
      </c>
      <c r="C304" s="129">
        <v>183</v>
      </c>
      <c r="D304" s="84"/>
      <c r="E304" s="135">
        <v>331</v>
      </c>
      <c r="F304" s="129"/>
      <c r="G304" s="130">
        <v>2.5099999999999998</v>
      </c>
      <c r="H304" s="129"/>
      <c r="I304" s="130"/>
      <c r="J304" s="129"/>
      <c r="K304" s="84">
        <v>3.03</v>
      </c>
      <c r="L304" s="130">
        <v>760</v>
      </c>
      <c r="M304" s="78"/>
      <c r="N304" s="84"/>
      <c r="O304" s="94"/>
      <c r="P304" s="94"/>
      <c r="Q304" s="94"/>
      <c r="R304" s="34"/>
      <c r="S304" s="34"/>
      <c r="T304" s="34"/>
      <c r="U304" s="34"/>
      <c r="V304" s="34"/>
      <c r="W304" s="34"/>
      <c r="X304" s="34"/>
      <c r="Y304" s="95"/>
      <c r="Z304" s="83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95"/>
      <c r="AM304" s="83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95"/>
      <c r="AZ304" s="83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95"/>
      <c r="BM304" s="171"/>
      <c r="BN304" s="34">
        <v>700</v>
      </c>
    </row>
    <row r="305" spans="1:66" x14ac:dyDescent="0.35">
      <c r="A305" s="176">
        <v>42757</v>
      </c>
      <c r="B305" s="124">
        <v>20</v>
      </c>
      <c r="C305" s="129">
        <v>198</v>
      </c>
      <c r="D305" s="84"/>
      <c r="E305" s="135">
        <v>117</v>
      </c>
      <c r="F305" s="129"/>
      <c r="G305" s="130">
        <v>1.29</v>
      </c>
      <c r="H305" s="129"/>
      <c r="I305" s="130"/>
      <c r="J305" s="129"/>
      <c r="K305" s="84">
        <v>3.96</v>
      </c>
      <c r="L305" s="130">
        <v>760</v>
      </c>
      <c r="M305" s="84"/>
      <c r="N305" s="84"/>
      <c r="O305" s="94"/>
      <c r="P305" s="94"/>
      <c r="Q305" s="94"/>
      <c r="R305" s="34"/>
      <c r="S305" s="34"/>
      <c r="T305" s="34"/>
      <c r="U305" s="34"/>
      <c r="V305" s="34"/>
      <c r="W305" s="34"/>
      <c r="X305" s="34"/>
      <c r="Y305" s="95"/>
      <c r="Z305" s="96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95"/>
      <c r="AM305" s="96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95"/>
      <c r="AZ305" s="96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95"/>
      <c r="BM305" s="124"/>
      <c r="BN305" s="34">
        <v>700</v>
      </c>
    </row>
    <row r="306" spans="1:66" x14ac:dyDescent="0.35">
      <c r="A306" s="176">
        <v>42758</v>
      </c>
      <c r="B306" s="124">
        <v>1</v>
      </c>
      <c r="C306" s="129">
        <v>104</v>
      </c>
      <c r="D306" s="172"/>
      <c r="E306" s="135">
        <v>210</v>
      </c>
      <c r="F306" s="129"/>
      <c r="G306" s="130">
        <v>3.26</v>
      </c>
      <c r="H306" s="129">
        <v>7.39</v>
      </c>
      <c r="I306" s="130">
        <v>3.38</v>
      </c>
      <c r="J306" s="129">
        <v>7.53</v>
      </c>
      <c r="K306" s="84">
        <v>2.41</v>
      </c>
      <c r="L306" s="130">
        <v>800</v>
      </c>
      <c r="M306" s="78">
        <v>0.36458333333333331</v>
      </c>
      <c r="N306" s="84"/>
      <c r="O306" s="94"/>
      <c r="P306" s="94"/>
      <c r="Q306" s="94">
        <v>57</v>
      </c>
      <c r="R306" s="34"/>
      <c r="S306" s="34"/>
      <c r="T306" s="34"/>
      <c r="U306" s="34">
        <v>22000</v>
      </c>
      <c r="V306" s="34">
        <v>28000</v>
      </c>
      <c r="W306" s="34"/>
      <c r="X306" s="34">
        <v>1192</v>
      </c>
      <c r="Y306" s="95">
        <v>7.53</v>
      </c>
      <c r="Z306" s="83">
        <v>0.36805555555555558</v>
      </c>
      <c r="AA306" s="34"/>
      <c r="AB306" s="34"/>
      <c r="AC306" s="34"/>
      <c r="AD306" s="34">
        <v>51</v>
      </c>
      <c r="AE306" s="34"/>
      <c r="AF306" s="34"/>
      <c r="AG306" s="34"/>
      <c r="AH306" s="34">
        <v>1.6</v>
      </c>
      <c r="AI306" s="34">
        <v>3.3</v>
      </c>
      <c r="AJ306" s="34"/>
      <c r="AK306" s="34">
        <v>1203</v>
      </c>
      <c r="AL306" s="95">
        <v>7.51</v>
      </c>
      <c r="AM306" s="83">
        <v>0.37152777777777773</v>
      </c>
      <c r="AN306" s="34"/>
      <c r="AO306" s="34"/>
      <c r="AP306" s="34"/>
      <c r="AQ306" s="34">
        <v>0.4</v>
      </c>
      <c r="AR306" s="34"/>
      <c r="AS306" s="34"/>
      <c r="AT306" s="34"/>
      <c r="AU306" s="34">
        <v>250</v>
      </c>
      <c r="AV306" s="34">
        <v>770</v>
      </c>
      <c r="AW306" s="34"/>
      <c r="AX306" s="34">
        <v>7.11</v>
      </c>
      <c r="AY306" s="95">
        <v>7.14</v>
      </c>
      <c r="AZ306" s="83">
        <v>0.375</v>
      </c>
      <c r="BA306" s="34"/>
      <c r="BB306" s="34"/>
      <c r="BC306" s="34"/>
      <c r="BD306" s="34">
        <v>0.91</v>
      </c>
      <c r="BE306" s="34"/>
      <c r="BF306" s="34"/>
      <c r="BG306" s="34"/>
      <c r="BH306" s="34">
        <v>410</v>
      </c>
      <c r="BI306" s="34">
        <v>580</v>
      </c>
      <c r="BJ306" s="34"/>
      <c r="BK306" s="34">
        <v>20.66</v>
      </c>
      <c r="BL306" s="95">
        <v>6.88</v>
      </c>
      <c r="BM306" s="171">
        <v>0.41597222222222219</v>
      </c>
      <c r="BN306" s="34">
        <v>700</v>
      </c>
    </row>
    <row r="307" spans="1:66" x14ac:dyDescent="0.35">
      <c r="A307" s="176">
        <v>42759</v>
      </c>
      <c r="B307" s="124">
        <v>0</v>
      </c>
      <c r="C307" s="129">
        <v>182</v>
      </c>
      <c r="D307" s="172"/>
      <c r="E307" s="135">
        <v>343</v>
      </c>
      <c r="F307" s="129"/>
      <c r="G307" s="130">
        <v>2.31</v>
      </c>
      <c r="H307" s="129"/>
      <c r="I307" s="130"/>
      <c r="J307" s="129"/>
      <c r="K307" s="84">
        <v>3.83</v>
      </c>
      <c r="L307" s="130">
        <v>760</v>
      </c>
      <c r="M307" s="84"/>
      <c r="N307" s="84"/>
      <c r="O307" s="94"/>
      <c r="P307" s="94"/>
      <c r="Q307" s="94"/>
      <c r="R307" s="34"/>
      <c r="S307" s="34"/>
      <c r="T307" s="34"/>
      <c r="U307" s="34"/>
      <c r="V307" s="34"/>
      <c r="W307" s="34"/>
      <c r="X307" s="34"/>
      <c r="Y307" s="95"/>
      <c r="Z307" s="83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95"/>
      <c r="AM307" s="83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95"/>
      <c r="AZ307" s="96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95"/>
      <c r="BM307" s="124"/>
      <c r="BN307" s="34">
        <v>700</v>
      </c>
    </row>
    <row r="308" spans="1:66" x14ac:dyDescent="0.35">
      <c r="A308" s="176">
        <v>42760</v>
      </c>
      <c r="B308" s="124">
        <v>0</v>
      </c>
      <c r="C308" s="129">
        <v>163</v>
      </c>
      <c r="D308" s="172"/>
      <c r="E308" s="135">
        <v>52</v>
      </c>
      <c r="F308" s="129"/>
      <c r="G308" s="130">
        <v>0.97</v>
      </c>
      <c r="H308" s="129">
        <v>7.45</v>
      </c>
      <c r="I308" s="130">
        <v>1.67</v>
      </c>
      <c r="J308" s="129">
        <v>7.46</v>
      </c>
      <c r="K308" s="84">
        <v>4.0199999999999996</v>
      </c>
      <c r="L308" s="130">
        <v>750</v>
      </c>
      <c r="M308" s="84"/>
      <c r="N308" s="84"/>
      <c r="O308" s="94"/>
      <c r="P308" s="94"/>
      <c r="Q308" s="94"/>
      <c r="R308" s="34"/>
      <c r="S308" s="34"/>
      <c r="T308" s="34"/>
      <c r="U308" s="34"/>
      <c r="V308" s="34"/>
      <c r="W308" s="34"/>
      <c r="X308" s="34"/>
      <c r="Y308" s="95"/>
      <c r="Z308" s="96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95"/>
      <c r="AM308" s="96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95"/>
      <c r="AZ308" s="96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95"/>
      <c r="BM308" s="124"/>
      <c r="BN308" s="34">
        <v>700</v>
      </c>
    </row>
    <row r="309" spans="1:66" x14ac:dyDescent="0.35">
      <c r="A309" s="176">
        <v>42761</v>
      </c>
      <c r="B309" s="124">
        <v>0</v>
      </c>
      <c r="C309" s="129">
        <v>144</v>
      </c>
      <c r="D309" s="172"/>
      <c r="E309" s="135">
        <v>58</v>
      </c>
      <c r="F309" s="129"/>
      <c r="G309" s="130">
        <v>0.56000000000000005</v>
      </c>
      <c r="H309" s="129">
        <v>7.3</v>
      </c>
      <c r="I309" s="130">
        <v>1.66</v>
      </c>
      <c r="J309" s="129">
        <v>7.63</v>
      </c>
      <c r="K309" s="84">
        <v>5.48</v>
      </c>
      <c r="L309" s="130">
        <v>750</v>
      </c>
      <c r="M309" s="84"/>
      <c r="N309" s="84"/>
      <c r="O309" s="94"/>
      <c r="P309" s="94"/>
      <c r="Q309" s="94"/>
      <c r="R309" s="34"/>
      <c r="S309" s="34"/>
      <c r="T309" s="34"/>
      <c r="U309" s="34"/>
      <c r="V309" s="34"/>
      <c r="W309" s="34"/>
      <c r="X309" s="34"/>
      <c r="Y309" s="95"/>
      <c r="Z309" s="96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95"/>
      <c r="AM309" s="96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95"/>
      <c r="AZ309" s="96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95"/>
      <c r="BM309" s="124"/>
      <c r="BN309" s="34">
        <v>700</v>
      </c>
    </row>
    <row r="310" spans="1:66" x14ac:dyDescent="0.35">
      <c r="A310" s="176">
        <v>42762</v>
      </c>
      <c r="B310" s="124">
        <v>0</v>
      </c>
      <c r="C310" s="129">
        <v>145</v>
      </c>
      <c r="D310" s="172"/>
      <c r="E310" s="135">
        <v>343</v>
      </c>
      <c r="F310" s="129"/>
      <c r="G310" s="130">
        <v>1.27</v>
      </c>
      <c r="H310" s="129">
        <v>7.35</v>
      </c>
      <c r="I310" s="130">
        <v>1.72</v>
      </c>
      <c r="J310" s="129">
        <v>7.32</v>
      </c>
      <c r="K310" s="84">
        <v>4.24</v>
      </c>
      <c r="L310" s="130">
        <v>720</v>
      </c>
      <c r="M310" s="84"/>
      <c r="N310" s="84"/>
      <c r="O310" s="94"/>
      <c r="P310" s="94"/>
      <c r="Q310" s="94"/>
      <c r="R310" s="34"/>
      <c r="S310" s="34"/>
      <c r="T310" s="34"/>
      <c r="U310" s="34"/>
      <c r="V310" s="34"/>
      <c r="W310" s="34"/>
      <c r="X310" s="34"/>
      <c r="Y310" s="95"/>
      <c r="Z310" s="96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95"/>
      <c r="AM310" s="96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95"/>
      <c r="AZ310" s="96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95"/>
      <c r="BM310" s="124"/>
      <c r="BN310" s="34">
        <v>700</v>
      </c>
    </row>
    <row r="311" spans="1:66" x14ac:dyDescent="0.35">
      <c r="A311" s="176">
        <v>42763</v>
      </c>
      <c r="B311" s="124">
        <v>0</v>
      </c>
      <c r="C311" s="129">
        <v>184</v>
      </c>
      <c r="D311" s="84"/>
      <c r="E311" s="135">
        <v>66</v>
      </c>
      <c r="F311" s="129"/>
      <c r="G311" s="130">
        <v>0.86</v>
      </c>
      <c r="H311" s="129"/>
      <c r="I311" s="130"/>
      <c r="J311" s="129"/>
      <c r="K311" s="84">
        <v>6.68</v>
      </c>
      <c r="L311" s="130">
        <v>750</v>
      </c>
      <c r="M311" s="78"/>
      <c r="N311" s="84"/>
      <c r="O311" s="94"/>
      <c r="P311" s="94"/>
      <c r="Q311" s="94"/>
      <c r="R311" s="34"/>
      <c r="S311" s="34"/>
      <c r="T311" s="34"/>
      <c r="U311" s="34"/>
      <c r="V311" s="34"/>
      <c r="W311" s="34"/>
      <c r="X311" s="34"/>
      <c r="Y311" s="95"/>
      <c r="Z311" s="83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95"/>
      <c r="AM311" s="83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95"/>
      <c r="AZ311" s="83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95"/>
      <c r="BM311" s="171"/>
      <c r="BN311" s="34">
        <v>700</v>
      </c>
    </row>
    <row r="312" spans="1:66" x14ac:dyDescent="0.35">
      <c r="A312" s="176">
        <v>42764</v>
      </c>
      <c r="B312" s="124">
        <v>0</v>
      </c>
      <c r="C312" s="129">
        <v>139</v>
      </c>
      <c r="D312" s="172"/>
      <c r="E312" s="135">
        <v>66</v>
      </c>
      <c r="F312" s="129"/>
      <c r="G312" s="130">
        <v>1.49</v>
      </c>
      <c r="H312" s="129"/>
      <c r="I312" s="130"/>
      <c r="J312" s="129"/>
      <c r="K312" s="84">
        <v>2.02</v>
      </c>
      <c r="L312" s="130">
        <v>790</v>
      </c>
      <c r="M312" s="84"/>
      <c r="N312" s="84"/>
      <c r="O312" s="94"/>
      <c r="P312" s="94"/>
      <c r="Q312" s="94"/>
      <c r="R312" s="34"/>
      <c r="S312" s="34"/>
      <c r="T312" s="34"/>
      <c r="U312" s="34"/>
      <c r="V312" s="34"/>
      <c r="W312" s="34"/>
      <c r="X312" s="34"/>
      <c r="Y312" s="95"/>
      <c r="Z312" s="96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95"/>
      <c r="AM312" s="96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95"/>
      <c r="AZ312" s="96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95"/>
      <c r="BM312" s="124"/>
      <c r="BN312" s="34">
        <v>700</v>
      </c>
    </row>
    <row r="313" spans="1:66" x14ac:dyDescent="0.35">
      <c r="A313" s="176">
        <v>42765</v>
      </c>
      <c r="B313" s="124">
        <v>0</v>
      </c>
      <c r="C313" s="129">
        <v>218</v>
      </c>
      <c r="D313" s="172"/>
      <c r="E313" s="135">
        <v>187</v>
      </c>
      <c r="F313" s="129"/>
      <c r="G313" s="130">
        <v>0.37</v>
      </c>
      <c r="H313" s="129"/>
      <c r="I313" s="130"/>
      <c r="J313" s="129"/>
      <c r="K313" s="84">
        <v>2.04</v>
      </c>
      <c r="L313" s="130">
        <v>840</v>
      </c>
      <c r="M313" s="84"/>
      <c r="N313" s="84"/>
      <c r="O313" s="94"/>
      <c r="P313" s="94"/>
      <c r="Q313" s="94"/>
      <c r="R313" s="34"/>
      <c r="S313" s="34"/>
      <c r="T313" s="34"/>
      <c r="U313" s="34"/>
      <c r="V313" s="34"/>
      <c r="W313" s="34"/>
      <c r="X313" s="34"/>
      <c r="Y313" s="95"/>
      <c r="Z313" s="96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95"/>
      <c r="AM313" s="96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95"/>
      <c r="AZ313" s="96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95"/>
      <c r="BM313" s="124"/>
      <c r="BN313" s="34">
        <v>700</v>
      </c>
    </row>
    <row r="314" spans="1:66" ht="13.15" thickBot="1" x14ac:dyDescent="0.4">
      <c r="A314" s="177">
        <v>42766</v>
      </c>
      <c r="B314" s="126">
        <v>0</v>
      </c>
      <c r="C314" s="132">
        <v>172</v>
      </c>
      <c r="D314" s="173"/>
      <c r="E314" s="136">
        <v>132</v>
      </c>
      <c r="F314" s="132"/>
      <c r="G314" s="133">
        <v>1.76</v>
      </c>
      <c r="H314" s="132">
        <v>7.34</v>
      </c>
      <c r="I314" s="133">
        <v>2.72</v>
      </c>
      <c r="J314" s="132">
        <v>7.66</v>
      </c>
      <c r="K314" s="98">
        <v>7.01</v>
      </c>
      <c r="L314" s="133">
        <v>780</v>
      </c>
      <c r="M314" s="98"/>
      <c r="N314" s="98"/>
      <c r="O314" s="99"/>
      <c r="P314" s="99"/>
      <c r="Q314" s="99"/>
      <c r="R314" s="100"/>
      <c r="S314" s="100"/>
      <c r="T314" s="100"/>
      <c r="U314" s="100"/>
      <c r="V314" s="100"/>
      <c r="W314" s="100"/>
      <c r="X314" s="100"/>
      <c r="Y314" s="101"/>
      <c r="Z314" s="134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1"/>
      <c r="AM314" s="134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1"/>
      <c r="AZ314" s="134"/>
      <c r="BA314" s="100"/>
      <c r="BB314" s="100"/>
      <c r="BC314" s="100"/>
      <c r="BD314" s="100"/>
      <c r="BE314" s="100"/>
      <c r="BF314" s="100"/>
      <c r="BG314" s="100"/>
      <c r="BH314" s="100"/>
      <c r="BI314" s="100"/>
      <c r="BJ314" s="100"/>
      <c r="BK314" s="100"/>
      <c r="BL314" s="101"/>
      <c r="BM314" s="126"/>
      <c r="BN314" s="34">
        <v>700</v>
      </c>
    </row>
    <row r="315" spans="1:66" x14ac:dyDescent="0.35">
      <c r="A315" s="121" t="s">
        <v>220</v>
      </c>
      <c r="B315" s="122">
        <v>0</v>
      </c>
      <c r="C315" s="127">
        <v>87</v>
      </c>
      <c r="D315" s="88"/>
      <c r="E315" s="137">
        <v>131</v>
      </c>
      <c r="F315" s="127" t="s">
        <v>82</v>
      </c>
      <c r="G315" s="128">
        <v>1.62</v>
      </c>
      <c r="H315" s="127">
        <v>7.14</v>
      </c>
      <c r="I315" s="128">
        <v>2.16</v>
      </c>
      <c r="J315" s="127">
        <v>7.57</v>
      </c>
      <c r="K315" s="88">
        <v>6.68</v>
      </c>
      <c r="L315" s="128">
        <v>810</v>
      </c>
      <c r="M315" s="86">
        <v>0.625</v>
      </c>
      <c r="N315" s="88" t="s">
        <v>82</v>
      </c>
      <c r="O315" s="89" t="s">
        <v>82</v>
      </c>
      <c r="P315" s="89" t="s">
        <v>82</v>
      </c>
      <c r="Q315" s="89">
        <v>50</v>
      </c>
      <c r="R315" s="90" t="s">
        <v>82</v>
      </c>
      <c r="S315" s="90" t="s">
        <v>82</v>
      </c>
      <c r="T315" s="90" t="s">
        <v>82</v>
      </c>
      <c r="U315" s="90">
        <v>3100</v>
      </c>
      <c r="V315" s="90">
        <v>1700</v>
      </c>
      <c r="W315" s="90" t="s">
        <v>82</v>
      </c>
      <c r="X315" s="90">
        <v>1093</v>
      </c>
      <c r="Y315" s="91">
        <v>7.69</v>
      </c>
      <c r="Z315" s="92">
        <v>0.625</v>
      </c>
      <c r="AA315" s="90" t="s">
        <v>82</v>
      </c>
      <c r="AB315" s="90" t="s">
        <v>82</v>
      </c>
      <c r="AC315" s="90" t="s">
        <v>82</v>
      </c>
      <c r="AD315" s="90">
        <v>43</v>
      </c>
      <c r="AE315" s="90" t="s">
        <v>82</v>
      </c>
      <c r="AF315" s="90" t="s">
        <v>82</v>
      </c>
      <c r="AG315" s="90" t="s">
        <v>82</v>
      </c>
      <c r="AH315" s="90">
        <v>1.6</v>
      </c>
      <c r="AI315" s="90">
        <v>1.6</v>
      </c>
      <c r="AJ315" s="90" t="s">
        <v>82</v>
      </c>
      <c r="AK315" s="90">
        <v>1296</v>
      </c>
      <c r="AL315" s="91">
        <v>7.39</v>
      </c>
      <c r="AM315" s="92">
        <v>0.63888888888888895</v>
      </c>
      <c r="AN315" s="90" t="s">
        <v>82</v>
      </c>
      <c r="AO315" s="90" t="s">
        <v>82</v>
      </c>
      <c r="AP315" s="90" t="s">
        <v>82</v>
      </c>
      <c r="AQ315" s="90">
        <v>0.4</v>
      </c>
      <c r="AR315" s="90" t="s">
        <v>82</v>
      </c>
      <c r="AS315" s="90" t="s">
        <v>82</v>
      </c>
      <c r="AT315" s="90" t="s">
        <v>82</v>
      </c>
      <c r="AU315" s="90">
        <v>2500</v>
      </c>
      <c r="AV315" s="90">
        <v>7100</v>
      </c>
      <c r="AW315" s="90" t="s">
        <v>82</v>
      </c>
      <c r="AX315" s="90">
        <v>13.69</v>
      </c>
      <c r="AY315" s="91">
        <v>7.13</v>
      </c>
      <c r="AZ315" s="92">
        <v>0.64583333333333337</v>
      </c>
      <c r="BA315" s="90" t="s">
        <v>82</v>
      </c>
      <c r="BB315" s="90" t="s">
        <v>82</v>
      </c>
      <c r="BC315" s="90" t="s">
        <v>82</v>
      </c>
      <c r="BD315" s="90">
        <v>0.57999999999999996</v>
      </c>
      <c r="BE315" s="90" t="s">
        <v>82</v>
      </c>
      <c r="BF315" s="90" t="s">
        <v>82</v>
      </c>
      <c r="BG315" s="90" t="s">
        <v>82</v>
      </c>
      <c r="BH315" s="90">
        <v>18</v>
      </c>
      <c r="BI315" s="90">
        <v>200</v>
      </c>
      <c r="BJ315" s="90" t="s">
        <v>82</v>
      </c>
      <c r="BK315" s="90">
        <v>33</v>
      </c>
      <c r="BL315" s="91">
        <v>7.42</v>
      </c>
      <c r="BM315" s="178">
        <v>0.71111111111111114</v>
      </c>
      <c r="BN315" s="34">
        <v>700</v>
      </c>
    </row>
    <row r="316" spans="1:66" x14ac:dyDescent="0.35">
      <c r="A316" s="123" t="s">
        <v>221</v>
      </c>
      <c r="B316" s="124">
        <v>0</v>
      </c>
      <c r="C316" s="129">
        <v>94</v>
      </c>
      <c r="D316" s="84"/>
      <c r="E316" s="135">
        <v>166</v>
      </c>
      <c r="F316" s="129"/>
      <c r="G316" s="130">
        <v>1.1100000000000001</v>
      </c>
      <c r="H316" s="129">
        <v>7.25</v>
      </c>
      <c r="I316" s="130">
        <v>2.41</v>
      </c>
      <c r="J316" s="129">
        <v>7.35</v>
      </c>
      <c r="K316" s="84">
        <v>4.46</v>
      </c>
      <c r="L316" s="130">
        <v>770</v>
      </c>
      <c r="M316" s="78"/>
      <c r="N316" s="84" t="s">
        <v>82</v>
      </c>
      <c r="O316" s="94" t="s">
        <v>82</v>
      </c>
      <c r="P316" s="94" t="s">
        <v>82</v>
      </c>
      <c r="Q316" s="94" t="s">
        <v>82</v>
      </c>
      <c r="R316" s="34" t="s">
        <v>82</v>
      </c>
      <c r="S316" s="34" t="s">
        <v>82</v>
      </c>
      <c r="T316" s="34" t="s">
        <v>82</v>
      </c>
      <c r="U316" s="34" t="s">
        <v>82</v>
      </c>
      <c r="V316" s="34" t="s">
        <v>82</v>
      </c>
      <c r="W316" s="34" t="s">
        <v>82</v>
      </c>
      <c r="X316" s="34" t="s">
        <v>82</v>
      </c>
      <c r="Y316" s="95" t="s">
        <v>82</v>
      </c>
      <c r="Z316" s="96"/>
      <c r="AA316" s="34" t="s">
        <v>82</v>
      </c>
      <c r="AB316" s="34" t="s">
        <v>82</v>
      </c>
      <c r="AC316" s="34" t="s">
        <v>82</v>
      </c>
      <c r="AD316" s="34" t="s">
        <v>82</v>
      </c>
      <c r="AE316" s="34" t="s">
        <v>82</v>
      </c>
      <c r="AF316" s="34" t="s">
        <v>82</v>
      </c>
      <c r="AG316" s="34" t="s">
        <v>82</v>
      </c>
      <c r="AH316" s="34" t="s">
        <v>82</v>
      </c>
      <c r="AI316" s="34" t="s">
        <v>82</v>
      </c>
      <c r="AJ316" s="34" t="s">
        <v>82</v>
      </c>
      <c r="AK316" s="34" t="s">
        <v>82</v>
      </c>
      <c r="AL316" s="95" t="s">
        <v>82</v>
      </c>
      <c r="AM316" s="83"/>
      <c r="AN316" s="34" t="s">
        <v>82</v>
      </c>
      <c r="AO316" s="34" t="s">
        <v>82</v>
      </c>
      <c r="AP316" s="34" t="s">
        <v>82</v>
      </c>
      <c r="AQ316" s="34" t="s">
        <v>82</v>
      </c>
      <c r="AR316" s="34" t="s">
        <v>82</v>
      </c>
      <c r="AS316" s="34" t="s">
        <v>82</v>
      </c>
      <c r="AT316" s="34" t="s">
        <v>82</v>
      </c>
      <c r="AU316" s="34" t="s">
        <v>82</v>
      </c>
      <c r="AV316" s="34" t="s">
        <v>82</v>
      </c>
      <c r="AW316" s="34" t="s">
        <v>82</v>
      </c>
      <c r="AX316" s="34" t="s">
        <v>82</v>
      </c>
      <c r="AY316" s="95" t="s">
        <v>82</v>
      </c>
      <c r="AZ316" s="83"/>
      <c r="BA316" s="34" t="s">
        <v>82</v>
      </c>
      <c r="BB316" s="34" t="s">
        <v>82</v>
      </c>
      <c r="BC316" s="34" t="s">
        <v>82</v>
      </c>
      <c r="BD316" s="34" t="s">
        <v>82</v>
      </c>
      <c r="BE316" s="34" t="s">
        <v>82</v>
      </c>
      <c r="BF316" s="34" t="s">
        <v>82</v>
      </c>
      <c r="BG316" s="34" t="s">
        <v>82</v>
      </c>
      <c r="BH316" s="34" t="s">
        <v>82</v>
      </c>
      <c r="BI316" s="34" t="s">
        <v>82</v>
      </c>
      <c r="BJ316" s="34" t="s">
        <v>82</v>
      </c>
      <c r="BK316" s="34" t="s">
        <v>82</v>
      </c>
      <c r="BL316" s="95" t="s">
        <v>82</v>
      </c>
      <c r="BM316" s="171"/>
      <c r="BN316" s="34">
        <v>700</v>
      </c>
    </row>
    <row r="317" spans="1:66" x14ac:dyDescent="0.35">
      <c r="A317" s="123" t="s">
        <v>222</v>
      </c>
      <c r="B317" s="124">
        <v>0</v>
      </c>
      <c r="C317" s="129">
        <v>84</v>
      </c>
      <c r="D317" s="84"/>
      <c r="E317" s="135">
        <v>183</v>
      </c>
      <c r="F317" s="129"/>
      <c r="G317" s="130">
        <v>1.03</v>
      </c>
      <c r="H317" s="129">
        <v>7.31</v>
      </c>
      <c r="I317" s="130">
        <v>1.98</v>
      </c>
      <c r="J317" s="129">
        <v>7.29</v>
      </c>
      <c r="K317" s="84">
        <v>3.37</v>
      </c>
      <c r="L317" s="130">
        <v>800</v>
      </c>
      <c r="M317" s="83"/>
      <c r="N317" s="84" t="s">
        <v>82</v>
      </c>
      <c r="O317" s="94" t="s">
        <v>82</v>
      </c>
      <c r="P317" s="94" t="s">
        <v>82</v>
      </c>
      <c r="Q317" s="94" t="s">
        <v>82</v>
      </c>
      <c r="R317" s="34" t="s">
        <v>82</v>
      </c>
      <c r="S317" s="34" t="s">
        <v>82</v>
      </c>
      <c r="T317" s="34" t="s">
        <v>82</v>
      </c>
      <c r="U317" s="34" t="s">
        <v>82</v>
      </c>
      <c r="V317" s="34" t="s">
        <v>82</v>
      </c>
      <c r="W317" s="34" t="s">
        <v>82</v>
      </c>
      <c r="X317" s="34" t="s">
        <v>82</v>
      </c>
      <c r="Y317" s="95" t="s">
        <v>82</v>
      </c>
      <c r="Z317" s="83"/>
      <c r="AA317" s="34" t="s">
        <v>82</v>
      </c>
      <c r="AB317" s="34" t="s">
        <v>82</v>
      </c>
      <c r="AC317" s="34" t="s">
        <v>82</v>
      </c>
      <c r="AD317" s="34" t="s">
        <v>82</v>
      </c>
      <c r="AE317" s="34" t="s">
        <v>82</v>
      </c>
      <c r="AF317" s="34" t="s">
        <v>82</v>
      </c>
      <c r="AG317" s="34" t="s">
        <v>82</v>
      </c>
      <c r="AH317" s="34" t="s">
        <v>82</v>
      </c>
      <c r="AI317" s="34" t="s">
        <v>82</v>
      </c>
      <c r="AJ317" s="34" t="s">
        <v>82</v>
      </c>
      <c r="AK317" s="34" t="s">
        <v>82</v>
      </c>
      <c r="AL317" s="95" t="s">
        <v>82</v>
      </c>
      <c r="AM317" s="83"/>
      <c r="AN317" s="34" t="s">
        <v>82</v>
      </c>
      <c r="AO317" s="34" t="s">
        <v>82</v>
      </c>
      <c r="AP317" s="34" t="s">
        <v>82</v>
      </c>
      <c r="AQ317" s="34" t="s">
        <v>82</v>
      </c>
      <c r="AR317" s="34" t="s">
        <v>82</v>
      </c>
      <c r="AS317" s="34" t="s">
        <v>82</v>
      </c>
      <c r="AT317" s="34" t="s">
        <v>82</v>
      </c>
      <c r="AU317" s="34" t="s">
        <v>82</v>
      </c>
      <c r="AV317" s="34" t="s">
        <v>82</v>
      </c>
      <c r="AW317" s="34" t="s">
        <v>82</v>
      </c>
      <c r="AX317" s="34" t="s">
        <v>82</v>
      </c>
      <c r="AY317" s="95" t="s">
        <v>82</v>
      </c>
      <c r="AZ317" s="83"/>
      <c r="BA317" s="34" t="s">
        <v>82</v>
      </c>
      <c r="BB317" s="34" t="s">
        <v>82</v>
      </c>
      <c r="BC317" s="34" t="s">
        <v>82</v>
      </c>
      <c r="BD317" s="34" t="s">
        <v>82</v>
      </c>
      <c r="BE317" s="34" t="s">
        <v>82</v>
      </c>
      <c r="BF317" s="34" t="s">
        <v>82</v>
      </c>
      <c r="BG317" s="34" t="s">
        <v>82</v>
      </c>
      <c r="BH317" s="34" t="s">
        <v>82</v>
      </c>
      <c r="BI317" s="34" t="s">
        <v>82</v>
      </c>
      <c r="BJ317" s="34" t="s">
        <v>82</v>
      </c>
      <c r="BK317" s="34" t="s">
        <v>82</v>
      </c>
      <c r="BL317" s="95" t="s">
        <v>82</v>
      </c>
      <c r="BM317" s="171"/>
      <c r="BN317" s="34">
        <v>700</v>
      </c>
    </row>
    <row r="318" spans="1:66" x14ac:dyDescent="0.35">
      <c r="A318" s="123" t="s">
        <v>223</v>
      </c>
      <c r="B318" s="124">
        <v>0</v>
      </c>
      <c r="C318" s="129">
        <v>148</v>
      </c>
      <c r="D318" s="172"/>
      <c r="E318" s="135">
        <v>115</v>
      </c>
      <c r="F318" s="129"/>
      <c r="G318" s="130">
        <v>0.47</v>
      </c>
      <c r="H318" s="129" t="s">
        <v>82</v>
      </c>
      <c r="I318" s="130" t="s">
        <v>82</v>
      </c>
      <c r="J318" s="129" t="s">
        <v>82</v>
      </c>
      <c r="K318" s="84">
        <v>4.3899999999999997</v>
      </c>
      <c r="L318" s="130">
        <v>710</v>
      </c>
      <c r="M318" s="84"/>
      <c r="N318" s="84" t="s">
        <v>82</v>
      </c>
      <c r="O318" s="94" t="s">
        <v>82</v>
      </c>
      <c r="P318" s="94" t="s">
        <v>82</v>
      </c>
      <c r="Q318" s="94" t="s">
        <v>82</v>
      </c>
      <c r="R318" s="34" t="s">
        <v>82</v>
      </c>
      <c r="S318" s="34" t="s">
        <v>82</v>
      </c>
      <c r="T318" s="34" t="s">
        <v>82</v>
      </c>
      <c r="U318" s="34" t="s">
        <v>82</v>
      </c>
      <c r="V318" s="34" t="s">
        <v>82</v>
      </c>
      <c r="W318" s="34" t="s">
        <v>82</v>
      </c>
      <c r="X318" s="34" t="s">
        <v>82</v>
      </c>
      <c r="Y318" s="95" t="s">
        <v>82</v>
      </c>
      <c r="Z318" s="96"/>
      <c r="AA318" s="34" t="s">
        <v>82</v>
      </c>
      <c r="AB318" s="34" t="s">
        <v>82</v>
      </c>
      <c r="AC318" s="34" t="s">
        <v>82</v>
      </c>
      <c r="AD318" s="34" t="s">
        <v>82</v>
      </c>
      <c r="AE318" s="34" t="s">
        <v>82</v>
      </c>
      <c r="AF318" s="34" t="s">
        <v>82</v>
      </c>
      <c r="AG318" s="34" t="s">
        <v>82</v>
      </c>
      <c r="AH318" s="34" t="s">
        <v>82</v>
      </c>
      <c r="AI318" s="34" t="s">
        <v>82</v>
      </c>
      <c r="AJ318" s="34" t="s">
        <v>82</v>
      </c>
      <c r="AK318" s="34" t="s">
        <v>82</v>
      </c>
      <c r="AL318" s="95" t="s">
        <v>82</v>
      </c>
      <c r="AM318" s="96"/>
      <c r="AN318" s="34" t="s">
        <v>82</v>
      </c>
      <c r="AO318" s="34" t="s">
        <v>82</v>
      </c>
      <c r="AP318" s="34" t="s">
        <v>82</v>
      </c>
      <c r="AQ318" s="34" t="s">
        <v>82</v>
      </c>
      <c r="AR318" s="34" t="s">
        <v>82</v>
      </c>
      <c r="AS318" s="34" t="s">
        <v>82</v>
      </c>
      <c r="AT318" s="34" t="s">
        <v>82</v>
      </c>
      <c r="AU318" s="34" t="s">
        <v>82</v>
      </c>
      <c r="AV318" s="34" t="s">
        <v>82</v>
      </c>
      <c r="AW318" s="34" t="s">
        <v>82</v>
      </c>
      <c r="AX318" s="34" t="s">
        <v>82</v>
      </c>
      <c r="AY318" s="95" t="s">
        <v>82</v>
      </c>
      <c r="AZ318" s="96"/>
      <c r="BA318" s="34" t="s">
        <v>82</v>
      </c>
      <c r="BB318" s="34" t="s">
        <v>82</v>
      </c>
      <c r="BC318" s="34" t="s">
        <v>82</v>
      </c>
      <c r="BD318" s="34" t="s">
        <v>82</v>
      </c>
      <c r="BE318" s="34" t="s">
        <v>82</v>
      </c>
      <c r="BF318" s="34" t="s">
        <v>82</v>
      </c>
      <c r="BG318" s="34" t="s">
        <v>82</v>
      </c>
      <c r="BH318" s="34" t="s">
        <v>82</v>
      </c>
      <c r="BI318" s="34" t="s">
        <v>82</v>
      </c>
      <c r="BJ318" s="34" t="s">
        <v>82</v>
      </c>
      <c r="BK318" s="34" t="s">
        <v>82</v>
      </c>
      <c r="BL318" s="95" t="s">
        <v>82</v>
      </c>
      <c r="BM318" s="124"/>
      <c r="BN318" s="34">
        <v>700</v>
      </c>
    </row>
    <row r="319" spans="1:66" x14ac:dyDescent="0.35">
      <c r="A319" s="123" t="s">
        <v>224</v>
      </c>
      <c r="B319" s="124">
        <v>0</v>
      </c>
      <c r="C319" s="129">
        <v>169</v>
      </c>
      <c r="D319" s="172"/>
      <c r="E319" s="135">
        <v>101</v>
      </c>
      <c r="F319" s="129"/>
      <c r="G319" s="130">
        <v>0.36</v>
      </c>
      <c r="H319" s="129" t="s">
        <v>82</v>
      </c>
      <c r="I319" s="130" t="s">
        <v>82</v>
      </c>
      <c r="J319" s="129" t="s">
        <v>82</v>
      </c>
      <c r="K319" s="84">
        <v>4.59</v>
      </c>
      <c r="L319" s="130">
        <v>790</v>
      </c>
      <c r="M319" s="84"/>
      <c r="N319" s="84" t="s">
        <v>82</v>
      </c>
      <c r="O319" s="94" t="s">
        <v>82</v>
      </c>
      <c r="P319" s="94" t="s">
        <v>82</v>
      </c>
      <c r="Q319" s="94" t="s">
        <v>82</v>
      </c>
      <c r="R319" s="34" t="s">
        <v>82</v>
      </c>
      <c r="S319" s="34" t="s">
        <v>82</v>
      </c>
      <c r="T319" s="34" t="s">
        <v>82</v>
      </c>
      <c r="U319" s="34" t="s">
        <v>82</v>
      </c>
      <c r="V319" s="34" t="s">
        <v>82</v>
      </c>
      <c r="W319" s="34" t="s">
        <v>82</v>
      </c>
      <c r="X319" s="34" t="s">
        <v>82</v>
      </c>
      <c r="Y319" s="95" t="s">
        <v>82</v>
      </c>
      <c r="Z319" s="83"/>
      <c r="AA319" s="34" t="s">
        <v>82</v>
      </c>
      <c r="AB319" s="34" t="s">
        <v>82</v>
      </c>
      <c r="AC319" s="34" t="s">
        <v>82</v>
      </c>
      <c r="AD319" s="34" t="s">
        <v>82</v>
      </c>
      <c r="AE319" s="34" t="s">
        <v>82</v>
      </c>
      <c r="AF319" s="34" t="s">
        <v>82</v>
      </c>
      <c r="AG319" s="34" t="s">
        <v>82</v>
      </c>
      <c r="AH319" s="34" t="s">
        <v>82</v>
      </c>
      <c r="AI319" s="34" t="s">
        <v>82</v>
      </c>
      <c r="AJ319" s="34" t="s">
        <v>82</v>
      </c>
      <c r="AK319" s="34" t="s">
        <v>82</v>
      </c>
      <c r="AL319" s="95" t="s">
        <v>82</v>
      </c>
      <c r="AM319" s="83"/>
      <c r="AN319" s="34" t="s">
        <v>82</v>
      </c>
      <c r="AO319" s="34" t="s">
        <v>82</v>
      </c>
      <c r="AP319" s="34" t="s">
        <v>82</v>
      </c>
      <c r="AQ319" s="34" t="s">
        <v>82</v>
      </c>
      <c r="AR319" s="34" t="s">
        <v>82</v>
      </c>
      <c r="AS319" s="34" t="s">
        <v>82</v>
      </c>
      <c r="AT319" s="34" t="s">
        <v>82</v>
      </c>
      <c r="AU319" s="34" t="s">
        <v>82</v>
      </c>
      <c r="AV319" s="34" t="s">
        <v>82</v>
      </c>
      <c r="AW319" s="34" t="s">
        <v>82</v>
      </c>
      <c r="AX319" s="34" t="s">
        <v>82</v>
      </c>
      <c r="AY319" s="95" t="s">
        <v>82</v>
      </c>
      <c r="AZ319" s="83"/>
      <c r="BA319" s="34" t="s">
        <v>82</v>
      </c>
      <c r="BB319" s="34" t="s">
        <v>82</v>
      </c>
      <c r="BC319" s="34" t="s">
        <v>82</v>
      </c>
      <c r="BD319" s="34" t="s">
        <v>82</v>
      </c>
      <c r="BE319" s="34" t="s">
        <v>82</v>
      </c>
      <c r="BF319" s="34" t="s">
        <v>82</v>
      </c>
      <c r="BG319" s="34" t="s">
        <v>82</v>
      </c>
      <c r="BH319" s="34" t="s">
        <v>82</v>
      </c>
      <c r="BI319" s="34" t="s">
        <v>82</v>
      </c>
      <c r="BJ319" s="34" t="s">
        <v>82</v>
      </c>
      <c r="BK319" s="34" t="s">
        <v>82</v>
      </c>
      <c r="BL319" s="95" t="s">
        <v>82</v>
      </c>
      <c r="BM319" s="124"/>
      <c r="BN319" s="34">
        <v>700</v>
      </c>
    </row>
    <row r="320" spans="1:66" x14ac:dyDescent="0.35">
      <c r="A320" s="123" t="s">
        <v>225</v>
      </c>
      <c r="B320" s="124">
        <v>0</v>
      </c>
      <c r="C320" s="129">
        <v>213</v>
      </c>
      <c r="D320" s="172"/>
      <c r="E320" s="135">
        <v>189</v>
      </c>
      <c r="F320" s="129"/>
      <c r="G320" s="130">
        <v>0.39</v>
      </c>
      <c r="H320" s="129" t="s">
        <v>82</v>
      </c>
      <c r="I320" s="130" t="s">
        <v>82</v>
      </c>
      <c r="J320" s="129" t="s">
        <v>82</v>
      </c>
      <c r="K320" s="84">
        <v>6.34</v>
      </c>
      <c r="L320" s="130">
        <v>780</v>
      </c>
      <c r="M320" s="84"/>
      <c r="N320" s="84" t="s">
        <v>82</v>
      </c>
      <c r="O320" s="94" t="s">
        <v>82</v>
      </c>
      <c r="P320" s="94" t="s">
        <v>82</v>
      </c>
      <c r="Q320" s="94" t="s">
        <v>82</v>
      </c>
      <c r="R320" s="34" t="s">
        <v>82</v>
      </c>
      <c r="S320" s="34" t="s">
        <v>82</v>
      </c>
      <c r="T320" s="34" t="s">
        <v>82</v>
      </c>
      <c r="U320" s="34" t="s">
        <v>82</v>
      </c>
      <c r="V320" s="34" t="s">
        <v>82</v>
      </c>
      <c r="W320" s="34" t="s">
        <v>82</v>
      </c>
      <c r="X320" s="34" t="s">
        <v>82</v>
      </c>
      <c r="Y320" s="95" t="s">
        <v>82</v>
      </c>
      <c r="Z320" s="83"/>
      <c r="AA320" s="34" t="s">
        <v>82</v>
      </c>
      <c r="AB320" s="34" t="s">
        <v>82</v>
      </c>
      <c r="AC320" s="34" t="s">
        <v>82</v>
      </c>
      <c r="AD320" s="34" t="s">
        <v>82</v>
      </c>
      <c r="AE320" s="34" t="s">
        <v>82</v>
      </c>
      <c r="AF320" s="34" t="s">
        <v>82</v>
      </c>
      <c r="AG320" s="34" t="s">
        <v>82</v>
      </c>
      <c r="AH320" s="34" t="s">
        <v>82</v>
      </c>
      <c r="AI320" s="34" t="s">
        <v>82</v>
      </c>
      <c r="AJ320" s="34" t="s">
        <v>82</v>
      </c>
      <c r="AK320" s="34" t="s">
        <v>82</v>
      </c>
      <c r="AL320" s="95" t="s">
        <v>82</v>
      </c>
      <c r="AM320" s="83"/>
      <c r="AN320" s="34" t="s">
        <v>82</v>
      </c>
      <c r="AO320" s="34" t="s">
        <v>82</v>
      </c>
      <c r="AP320" s="34" t="s">
        <v>82</v>
      </c>
      <c r="AQ320" s="34" t="s">
        <v>82</v>
      </c>
      <c r="AR320" s="34" t="s">
        <v>82</v>
      </c>
      <c r="AS320" s="34" t="s">
        <v>82</v>
      </c>
      <c r="AT320" s="34" t="s">
        <v>82</v>
      </c>
      <c r="AU320" s="34" t="s">
        <v>82</v>
      </c>
      <c r="AV320" s="34" t="s">
        <v>82</v>
      </c>
      <c r="AW320" s="34" t="s">
        <v>82</v>
      </c>
      <c r="AX320" s="34" t="s">
        <v>82</v>
      </c>
      <c r="AY320" s="95" t="s">
        <v>82</v>
      </c>
      <c r="AZ320" s="83"/>
      <c r="BA320" s="34" t="s">
        <v>82</v>
      </c>
      <c r="BB320" s="34" t="s">
        <v>82</v>
      </c>
      <c r="BC320" s="34" t="s">
        <v>82</v>
      </c>
      <c r="BD320" s="34" t="s">
        <v>82</v>
      </c>
      <c r="BE320" s="34" t="s">
        <v>82</v>
      </c>
      <c r="BF320" s="34" t="s">
        <v>82</v>
      </c>
      <c r="BG320" s="34" t="s">
        <v>82</v>
      </c>
      <c r="BH320" s="34" t="s">
        <v>82</v>
      </c>
      <c r="BI320" s="34" t="s">
        <v>82</v>
      </c>
      <c r="BJ320" s="34" t="s">
        <v>82</v>
      </c>
      <c r="BK320" s="34" t="s">
        <v>82</v>
      </c>
      <c r="BL320" s="95" t="s">
        <v>82</v>
      </c>
      <c r="BM320" s="124"/>
      <c r="BN320" s="34">
        <v>700</v>
      </c>
    </row>
    <row r="321" spans="1:66" x14ac:dyDescent="0.35">
      <c r="A321" s="123" t="s">
        <v>226</v>
      </c>
      <c r="B321" s="124">
        <v>0</v>
      </c>
      <c r="C321" s="129">
        <v>108</v>
      </c>
      <c r="D321" s="84"/>
      <c r="E321" s="135">
        <v>234</v>
      </c>
      <c r="F321" s="34"/>
      <c r="G321" s="130">
        <v>0.37</v>
      </c>
      <c r="H321" s="129">
        <v>7.28</v>
      </c>
      <c r="I321" s="130">
        <v>2.4700000000000002</v>
      </c>
      <c r="J321" s="129">
        <v>7.44</v>
      </c>
      <c r="K321" s="84">
        <v>4.2</v>
      </c>
      <c r="L321" s="130">
        <v>720</v>
      </c>
      <c r="M321" s="78">
        <v>0.44444444444444442</v>
      </c>
      <c r="N321" s="84" t="s">
        <v>82</v>
      </c>
      <c r="O321" s="94" t="s">
        <v>82</v>
      </c>
      <c r="P321" s="94" t="s">
        <v>82</v>
      </c>
      <c r="Q321" s="94">
        <v>34</v>
      </c>
      <c r="R321" s="34" t="s">
        <v>82</v>
      </c>
      <c r="S321" s="34" t="s">
        <v>82</v>
      </c>
      <c r="T321" s="34" t="s">
        <v>82</v>
      </c>
      <c r="U321" s="34">
        <v>7100</v>
      </c>
      <c r="V321" s="34">
        <v>5900</v>
      </c>
      <c r="W321" s="34" t="s">
        <v>82</v>
      </c>
      <c r="X321" s="34">
        <v>1.413</v>
      </c>
      <c r="Y321" s="95">
        <v>7.67</v>
      </c>
      <c r="Z321" s="83">
        <v>0.44791666666666669</v>
      </c>
      <c r="AA321" s="34" t="s">
        <v>82</v>
      </c>
      <c r="AB321" s="34" t="s">
        <v>82</v>
      </c>
      <c r="AC321" s="34" t="s">
        <v>82</v>
      </c>
      <c r="AD321" s="34">
        <v>34</v>
      </c>
      <c r="AE321" s="34" t="s">
        <v>82</v>
      </c>
      <c r="AF321" s="34" t="s">
        <v>82</v>
      </c>
      <c r="AG321" s="34" t="s">
        <v>82</v>
      </c>
      <c r="AH321" s="34">
        <v>1.7</v>
      </c>
      <c r="AI321" s="34">
        <v>1.6</v>
      </c>
      <c r="AJ321" s="34" t="s">
        <v>82</v>
      </c>
      <c r="AK321" s="34">
        <v>2.21</v>
      </c>
      <c r="AL321" s="95">
        <v>7.91</v>
      </c>
      <c r="AM321" s="83">
        <v>0.43402777777777773</v>
      </c>
      <c r="AN321" s="34" t="s">
        <v>82</v>
      </c>
      <c r="AO321" s="34" t="s">
        <v>82</v>
      </c>
      <c r="AP321" s="34" t="s">
        <v>82</v>
      </c>
      <c r="AQ321" s="34">
        <v>0.67</v>
      </c>
      <c r="AR321" s="34" t="s">
        <v>82</v>
      </c>
      <c r="AS321" s="34" t="s">
        <v>82</v>
      </c>
      <c r="AT321" s="34" t="s">
        <v>82</v>
      </c>
      <c r="AU321" s="34">
        <v>640</v>
      </c>
      <c r="AV321" s="34">
        <v>2600</v>
      </c>
      <c r="AW321" s="34" t="s">
        <v>82</v>
      </c>
      <c r="AX321" s="34">
        <v>30</v>
      </c>
      <c r="AY321" s="95">
        <v>6.75</v>
      </c>
      <c r="AZ321" s="83">
        <v>0.44097222222222227</v>
      </c>
      <c r="BA321" s="34" t="s">
        <v>82</v>
      </c>
      <c r="BB321" s="34" t="s">
        <v>82</v>
      </c>
      <c r="BC321" s="34" t="s">
        <v>82</v>
      </c>
      <c r="BD321" s="34">
        <v>3.3</v>
      </c>
      <c r="BE321" s="34" t="s">
        <v>82</v>
      </c>
      <c r="BF321" s="34" t="s">
        <v>82</v>
      </c>
      <c r="BG321" s="34" t="s">
        <v>82</v>
      </c>
      <c r="BH321" s="34">
        <v>96</v>
      </c>
      <c r="BI321" s="34">
        <v>370</v>
      </c>
      <c r="BJ321" s="34" t="s">
        <v>82</v>
      </c>
      <c r="BK321" s="34">
        <v>48.2</v>
      </c>
      <c r="BL321" s="95">
        <v>7.43</v>
      </c>
      <c r="BM321" s="171">
        <v>0.4152777777777778</v>
      </c>
      <c r="BN321" s="34">
        <v>700</v>
      </c>
    </row>
    <row r="322" spans="1:66" x14ac:dyDescent="0.35">
      <c r="A322" s="123" t="s">
        <v>227</v>
      </c>
      <c r="B322" s="124">
        <v>0</v>
      </c>
      <c r="C322" s="129">
        <v>92</v>
      </c>
      <c r="D322" s="84"/>
      <c r="E322" s="135">
        <v>0</v>
      </c>
      <c r="F322" s="34"/>
      <c r="G322" s="130">
        <v>1.28</v>
      </c>
      <c r="H322" s="129">
        <v>7.41</v>
      </c>
      <c r="I322" s="130">
        <v>1.96</v>
      </c>
      <c r="J322" s="129">
        <v>7.51</v>
      </c>
      <c r="K322" s="84">
        <v>7.35</v>
      </c>
      <c r="L322" s="130">
        <v>770</v>
      </c>
      <c r="M322" s="78"/>
      <c r="N322" s="84" t="s">
        <v>82</v>
      </c>
      <c r="O322" s="94" t="s">
        <v>82</v>
      </c>
      <c r="P322" s="94" t="s">
        <v>82</v>
      </c>
      <c r="Q322" s="94" t="s">
        <v>82</v>
      </c>
      <c r="R322" s="34" t="s">
        <v>82</v>
      </c>
      <c r="S322" s="34" t="s">
        <v>82</v>
      </c>
      <c r="T322" s="34" t="s">
        <v>82</v>
      </c>
      <c r="U322" s="34" t="s">
        <v>82</v>
      </c>
      <c r="V322" s="34" t="s">
        <v>82</v>
      </c>
      <c r="W322" s="34" t="s">
        <v>82</v>
      </c>
      <c r="X322" s="34" t="s">
        <v>82</v>
      </c>
      <c r="Y322" s="95" t="s">
        <v>82</v>
      </c>
      <c r="Z322" s="83"/>
      <c r="AA322" s="34" t="s">
        <v>82</v>
      </c>
      <c r="AB322" s="34" t="s">
        <v>82</v>
      </c>
      <c r="AC322" s="34" t="s">
        <v>82</v>
      </c>
      <c r="AD322" s="34" t="s">
        <v>82</v>
      </c>
      <c r="AE322" s="34" t="s">
        <v>82</v>
      </c>
      <c r="AF322" s="34" t="s">
        <v>82</v>
      </c>
      <c r="AG322" s="34" t="s">
        <v>82</v>
      </c>
      <c r="AH322" s="34" t="s">
        <v>82</v>
      </c>
      <c r="AI322" s="34" t="s">
        <v>82</v>
      </c>
      <c r="AJ322" s="34" t="s">
        <v>82</v>
      </c>
      <c r="AK322" s="34" t="s">
        <v>82</v>
      </c>
      <c r="AL322" s="95" t="s">
        <v>82</v>
      </c>
      <c r="AM322" s="83"/>
      <c r="AN322" s="34" t="s">
        <v>82</v>
      </c>
      <c r="AO322" s="34" t="s">
        <v>82</v>
      </c>
      <c r="AP322" s="34" t="s">
        <v>82</v>
      </c>
      <c r="AQ322" s="34" t="s">
        <v>82</v>
      </c>
      <c r="AR322" s="34" t="s">
        <v>82</v>
      </c>
      <c r="AS322" s="34" t="s">
        <v>82</v>
      </c>
      <c r="AT322" s="34" t="s">
        <v>82</v>
      </c>
      <c r="AU322" s="34" t="s">
        <v>82</v>
      </c>
      <c r="AV322" s="34" t="s">
        <v>82</v>
      </c>
      <c r="AW322" s="34" t="s">
        <v>82</v>
      </c>
      <c r="AX322" s="34" t="s">
        <v>82</v>
      </c>
      <c r="AY322" s="95" t="s">
        <v>82</v>
      </c>
      <c r="AZ322" s="83"/>
      <c r="BA322" s="34" t="s">
        <v>82</v>
      </c>
      <c r="BB322" s="34" t="s">
        <v>82</v>
      </c>
      <c r="BC322" s="34" t="s">
        <v>82</v>
      </c>
      <c r="BD322" s="34" t="s">
        <v>82</v>
      </c>
      <c r="BE322" s="34" t="s">
        <v>82</v>
      </c>
      <c r="BF322" s="34" t="s">
        <v>82</v>
      </c>
      <c r="BG322" s="34" t="s">
        <v>82</v>
      </c>
      <c r="BH322" s="34" t="s">
        <v>82</v>
      </c>
      <c r="BI322" s="34" t="s">
        <v>82</v>
      </c>
      <c r="BJ322" s="34" t="s">
        <v>82</v>
      </c>
      <c r="BK322" s="34" t="s">
        <v>82</v>
      </c>
      <c r="BL322" s="95" t="s">
        <v>82</v>
      </c>
      <c r="BM322" s="124"/>
      <c r="BN322" s="34">
        <v>700</v>
      </c>
    </row>
    <row r="323" spans="1:66" x14ac:dyDescent="0.35">
      <c r="A323" s="123" t="s">
        <v>228</v>
      </c>
      <c r="B323" s="124">
        <v>33</v>
      </c>
      <c r="C323" s="129">
        <v>129</v>
      </c>
      <c r="D323" s="172"/>
      <c r="E323" s="135">
        <v>325</v>
      </c>
      <c r="F323" s="129"/>
      <c r="G323" s="130">
        <v>1.94</v>
      </c>
      <c r="H323" s="129">
        <v>7.13</v>
      </c>
      <c r="I323" s="130">
        <v>3.56</v>
      </c>
      <c r="J323" s="129">
        <v>7.34</v>
      </c>
      <c r="K323" s="84">
        <v>6.16</v>
      </c>
      <c r="L323" s="130">
        <v>750</v>
      </c>
      <c r="M323" s="84"/>
      <c r="N323" s="84" t="s">
        <v>82</v>
      </c>
      <c r="O323" s="94" t="s">
        <v>82</v>
      </c>
      <c r="P323" s="94" t="s">
        <v>82</v>
      </c>
      <c r="Q323" s="94" t="s">
        <v>82</v>
      </c>
      <c r="R323" s="34" t="s">
        <v>82</v>
      </c>
      <c r="S323" s="34" t="s">
        <v>82</v>
      </c>
      <c r="T323" s="34" t="s">
        <v>82</v>
      </c>
      <c r="U323" s="34" t="s">
        <v>82</v>
      </c>
      <c r="V323" s="34" t="s">
        <v>82</v>
      </c>
      <c r="W323" s="34" t="s">
        <v>82</v>
      </c>
      <c r="X323" s="34" t="s">
        <v>82</v>
      </c>
      <c r="Y323" s="95" t="s">
        <v>82</v>
      </c>
      <c r="Z323" s="83"/>
      <c r="AA323" s="34" t="s">
        <v>82</v>
      </c>
      <c r="AB323" s="34" t="s">
        <v>82</v>
      </c>
      <c r="AC323" s="34" t="s">
        <v>82</v>
      </c>
      <c r="AD323" s="34" t="s">
        <v>82</v>
      </c>
      <c r="AE323" s="34" t="s">
        <v>82</v>
      </c>
      <c r="AF323" s="34" t="s">
        <v>82</v>
      </c>
      <c r="AG323" s="34" t="s">
        <v>82</v>
      </c>
      <c r="AH323" s="34" t="s">
        <v>82</v>
      </c>
      <c r="AI323" s="34" t="s">
        <v>82</v>
      </c>
      <c r="AJ323" s="34" t="s">
        <v>82</v>
      </c>
      <c r="AK323" s="34" t="s">
        <v>82</v>
      </c>
      <c r="AL323" s="95" t="s">
        <v>82</v>
      </c>
      <c r="AM323" s="83"/>
      <c r="AN323" s="34" t="s">
        <v>82</v>
      </c>
      <c r="AO323" s="34" t="s">
        <v>82</v>
      </c>
      <c r="AP323" s="34" t="s">
        <v>82</v>
      </c>
      <c r="AQ323" s="34" t="s">
        <v>82</v>
      </c>
      <c r="AR323" s="34" t="s">
        <v>82</v>
      </c>
      <c r="AS323" s="34" t="s">
        <v>82</v>
      </c>
      <c r="AT323" s="34" t="s">
        <v>82</v>
      </c>
      <c r="AU323" s="34" t="s">
        <v>82</v>
      </c>
      <c r="AV323" s="34" t="s">
        <v>82</v>
      </c>
      <c r="AW323" s="34" t="s">
        <v>82</v>
      </c>
      <c r="AX323" s="34" t="s">
        <v>82</v>
      </c>
      <c r="AY323" s="95" t="s">
        <v>82</v>
      </c>
      <c r="AZ323" s="96"/>
      <c r="BA323" s="34" t="s">
        <v>82</v>
      </c>
      <c r="BB323" s="34" t="s">
        <v>82</v>
      </c>
      <c r="BC323" s="34" t="s">
        <v>82</v>
      </c>
      <c r="BD323" s="34" t="s">
        <v>82</v>
      </c>
      <c r="BE323" s="34" t="s">
        <v>82</v>
      </c>
      <c r="BF323" s="34" t="s">
        <v>82</v>
      </c>
      <c r="BG323" s="34" t="s">
        <v>82</v>
      </c>
      <c r="BH323" s="34" t="s">
        <v>82</v>
      </c>
      <c r="BI323" s="34" t="s">
        <v>82</v>
      </c>
      <c r="BJ323" s="34" t="s">
        <v>82</v>
      </c>
      <c r="BK323" s="34" t="s">
        <v>82</v>
      </c>
      <c r="BL323" s="95" t="s">
        <v>82</v>
      </c>
      <c r="BM323" s="124"/>
      <c r="BN323" s="34">
        <v>700</v>
      </c>
    </row>
    <row r="324" spans="1:66" x14ac:dyDescent="0.35">
      <c r="A324" s="123" t="s">
        <v>229</v>
      </c>
      <c r="B324" s="124">
        <v>0</v>
      </c>
      <c r="C324" s="129">
        <v>71</v>
      </c>
      <c r="D324" s="172"/>
      <c r="E324" s="135">
        <v>3</v>
      </c>
      <c r="F324" s="129"/>
      <c r="G324" s="130">
        <v>2.0299999999999998</v>
      </c>
      <c r="H324" s="129">
        <v>6.98</v>
      </c>
      <c r="I324" s="130">
        <v>3.62</v>
      </c>
      <c r="J324" s="129">
        <v>7.19</v>
      </c>
      <c r="K324" s="84">
        <v>4.21</v>
      </c>
      <c r="L324" s="130">
        <v>720</v>
      </c>
      <c r="M324" s="78"/>
      <c r="N324" s="84" t="s">
        <v>82</v>
      </c>
      <c r="O324" s="94" t="s">
        <v>82</v>
      </c>
      <c r="P324" s="94" t="s">
        <v>82</v>
      </c>
      <c r="Q324" s="94" t="s">
        <v>82</v>
      </c>
      <c r="R324" s="34" t="s">
        <v>82</v>
      </c>
      <c r="S324" s="34" t="s">
        <v>82</v>
      </c>
      <c r="T324" s="34" t="s">
        <v>82</v>
      </c>
      <c r="U324" s="34" t="s">
        <v>82</v>
      </c>
      <c r="V324" s="34" t="s">
        <v>82</v>
      </c>
      <c r="W324" s="34" t="s">
        <v>82</v>
      </c>
      <c r="X324" s="34" t="s">
        <v>82</v>
      </c>
      <c r="Y324" s="95" t="s">
        <v>82</v>
      </c>
      <c r="Z324" s="83"/>
      <c r="AA324" s="34" t="s">
        <v>82</v>
      </c>
      <c r="AB324" s="34" t="s">
        <v>82</v>
      </c>
      <c r="AC324" s="34" t="s">
        <v>82</v>
      </c>
      <c r="AD324" s="34" t="s">
        <v>82</v>
      </c>
      <c r="AE324" s="34" t="s">
        <v>82</v>
      </c>
      <c r="AF324" s="34" t="s">
        <v>82</v>
      </c>
      <c r="AG324" s="34" t="s">
        <v>82</v>
      </c>
      <c r="AH324" s="34" t="s">
        <v>82</v>
      </c>
      <c r="AI324" s="34" t="s">
        <v>82</v>
      </c>
      <c r="AJ324" s="34" t="s">
        <v>82</v>
      </c>
      <c r="AK324" s="34" t="s">
        <v>82</v>
      </c>
      <c r="AL324" s="95" t="s">
        <v>82</v>
      </c>
      <c r="AM324" s="83"/>
      <c r="AN324" s="34" t="s">
        <v>82</v>
      </c>
      <c r="AO324" s="34" t="s">
        <v>82</v>
      </c>
      <c r="AP324" s="34" t="s">
        <v>82</v>
      </c>
      <c r="AQ324" s="34" t="s">
        <v>82</v>
      </c>
      <c r="AR324" s="34" t="s">
        <v>82</v>
      </c>
      <c r="AS324" s="34" t="s">
        <v>82</v>
      </c>
      <c r="AT324" s="34" t="s">
        <v>82</v>
      </c>
      <c r="AU324" s="34" t="s">
        <v>82</v>
      </c>
      <c r="AV324" s="34" t="s">
        <v>82</v>
      </c>
      <c r="AW324" s="34" t="s">
        <v>82</v>
      </c>
      <c r="AX324" s="34" t="s">
        <v>82</v>
      </c>
      <c r="AY324" s="95" t="s">
        <v>82</v>
      </c>
      <c r="AZ324" s="83"/>
      <c r="BA324" s="34" t="s">
        <v>82</v>
      </c>
      <c r="BB324" s="34" t="s">
        <v>82</v>
      </c>
      <c r="BC324" s="34" t="s">
        <v>82</v>
      </c>
      <c r="BD324" s="34" t="s">
        <v>82</v>
      </c>
      <c r="BE324" s="34" t="s">
        <v>82</v>
      </c>
      <c r="BF324" s="34" t="s">
        <v>82</v>
      </c>
      <c r="BG324" s="34" t="s">
        <v>82</v>
      </c>
      <c r="BH324" s="34" t="s">
        <v>82</v>
      </c>
      <c r="BI324" s="34" t="s">
        <v>82</v>
      </c>
      <c r="BJ324" s="34" t="s">
        <v>82</v>
      </c>
      <c r="BK324" s="34" t="s">
        <v>82</v>
      </c>
      <c r="BL324" s="95" t="s">
        <v>82</v>
      </c>
      <c r="BM324" s="171"/>
      <c r="BN324" s="34">
        <v>700</v>
      </c>
    </row>
    <row r="325" spans="1:66" x14ac:dyDescent="0.35">
      <c r="A325" s="123" t="s">
        <v>230</v>
      </c>
      <c r="B325" s="124">
        <v>0</v>
      </c>
      <c r="C325" s="129" t="s">
        <v>82</v>
      </c>
      <c r="D325" s="172"/>
      <c r="E325" s="135">
        <v>0</v>
      </c>
      <c r="F325" s="129"/>
      <c r="G325" s="130" t="s">
        <v>82</v>
      </c>
      <c r="H325" s="129" t="s">
        <v>82</v>
      </c>
      <c r="I325" s="130" t="s">
        <v>82</v>
      </c>
      <c r="J325" s="129" t="s">
        <v>82</v>
      </c>
      <c r="K325" s="84" t="s">
        <v>82</v>
      </c>
      <c r="L325" s="130" t="s">
        <v>82</v>
      </c>
      <c r="M325" s="78"/>
      <c r="N325" s="84" t="s">
        <v>82</v>
      </c>
      <c r="O325" s="94" t="s">
        <v>82</v>
      </c>
      <c r="P325" s="94" t="s">
        <v>82</v>
      </c>
      <c r="Q325" s="94" t="s">
        <v>82</v>
      </c>
      <c r="R325" s="34" t="s">
        <v>82</v>
      </c>
      <c r="S325" s="34" t="s">
        <v>82</v>
      </c>
      <c r="T325" s="34" t="s">
        <v>82</v>
      </c>
      <c r="U325" s="34" t="s">
        <v>82</v>
      </c>
      <c r="V325" s="34" t="s">
        <v>82</v>
      </c>
      <c r="W325" s="34" t="s">
        <v>82</v>
      </c>
      <c r="X325" s="34" t="s">
        <v>82</v>
      </c>
      <c r="Y325" s="95" t="s">
        <v>82</v>
      </c>
      <c r="Z325" s="83"/>
      <c r="AA325" s="34" t="s">
        <v>82</v>
      </c>
      <c r="AB325" s="34" t="s">
        <v>82</v>
      </c>
      <c r="AC325" s="34" t="s">
        <v>82</v>
      </c>
      <c r="AD325" s="34" t="s">
        <v>82</v>
      </c>
      <c r="AE325" s="34" t="s">
        <v>82</v>
      </c>
      <c r="AF325" s="34" t="s">
        <v>82</v>
      </c>
      <c r="AG325" s="34" t="s">
        <v>82</v>
      </c>
      <c r="AH325" s="34" t="s">
        <v>82</v>
      </c>
      <c r="AI325" s="34" t="s">
        <v>82</v>
      </c>
      <c r="AJ325" s="34" t="s">
        <v>82</v>
      </c>
      <c r="AK325" s="34" t="s">
        <v>82</v>
      </c>
      <c r="AL325" s="95" t="s">
        <v>82</v>
      </c>
      <c r="AM325" s="83"/>
      <c r="AN325" s="34" t="s">
        <v>82</v>
      </c>
      <c r="AO325" s="34" t="s">
        <v>82</v>
      </c>
      <c r="AP325" s="34" t="s">
        <v>82</v>
      </c>
      <c r="AQ325" s="34" t="s">
        <v>82</v>
      </c>
      <c r="AR325" s="34" t="s">
        <v>82</v>
      </c>
      <c r="AS325" s="34" t="s">
        <v>82</v>
      </c>
      <c r="AT325" s="34" t="s">
        <v>82</v>
      </c>
      <c r="AU325" s="34" t="s">
        <v>82</v>
      </c>
      <c r="AV325" s="34" t="s">
        <v>82</v>
      </c>
      <c r="AW325" s="34" t="s">
        <v>82</v>
      </c>
      <c r="AX325" s="34" t="s">
        <v>82</v>
      </c>
      <c r="AY325" s="95" t="s">
        <v>82</v>
      </c>
      <c r="AZ325" s="96"/>
      <c r="BA325" s="34" t="s">
        <v>82</v>
      </c>
      <c r="BB325" s="34" t="s">
        <v>82</v>
      </c>
      <c r="BC325" s="34" t="s">
        <v>82</v>
      </c>
      <c r="BD325" s="34" t="s">
        <v>82</v>
      </c>
      <c r="BE325" s="34" t="s">
        <v>82</v>
      </c>
      <c r="BF325" s="34" t="s">
        <v>82</v>
      </c>
      <c r="BG325" s="34" t="s">
        <v>82</v>
      </c>
      <c r="BH325" s="34" t="s">
        <v>82</v>
      </c>
      <c r="BI325" s="34" t="s">
        <v>82</v>
      </c>
      <c r="BJ325" s="34" t="s">
        <v>82</v>
      </c>
      <c r="BK325" s="34" t="s">
        <v>82</v>
      </c>
      <c r="BL325" s="95" t="s">
        <v>82</v>
      </c>
      <c r="BM325" s="124"/>
      <c r="BN325" s="34">
        <v>700</v>
      </c>
    </row>
    <row r="326" spans="1:66" x14ac:dyDescent="0.35">
      <c r="A326" s="123" t="s">
        <v>231</v>
      </c>
      <c r="B326" s="124">
        <v>0</v>
      </c>
      <c r="C326" s="129">
        <v>234</v>
      </c>
      <c r="D326" s="172"/>
      <c r="E326" s="135">
        <v>162</v>
      </c>
      <c r="F326" s="129"/>
      <c r="G326" s="130">
        <v>0.63</v>
      </c>
      <c r="H326" s="129" t="s">
        <v>82</v>
      </c>
      <c r="I326" s="130" t="s">
        <v>82</v>
      </c>
      <c r="J326" s="129" t="s">
        <v>82</v>
      </c>
      <c r="K326" s="84">
        <v>4.25</v>
      </c>
      <c r="L326" s="130">
        <v>780</v>
      </c>
      <c r="M326" s="78"/>
      <c r="N326" s="84" t="s">
        <v>82</v>
      </c>
      <c r="O326" s="94" t="s">
        <v>82</v>
      </c>
      <c r="P326" s="94" t="s">
        <v>82</v>
      </c>
      <c r="Q326" s="94" t="s">
        <v>82</v>
      </c>
      <c r="R326" s="34" t="s">
        <v>82</v>
      </c>
      <c r="S326" s="34" t="s">
        <v>82</v>
      </c>
      <c r="T326" s="34" t="s">
        <v>82</v>
      </c>
      <c r="U326" s="34" t="s">
        <v>82</v>
      </c>
      <c r="V326" s="34" t="s">
        <v>82</v>
      </c>
      <c r="W326" s="34" t="s">
        <v>82</v>
      </c>
      <c r="X326" s="34" t="s">
        <v>82</v>
      </c>
      <c r="Y326" s="95" t="s">
        <v>82</v>
      </c>
      <c r="Z326" s="83"/>
      <c r="AA326" s="34" t="s">
        <v>82</v>
      </c>
      <c r="AB326" s="34" t="s">
        <v>82</v>
      </c>
      <c r="AC326" s="34" t="s">
        <v>82</v>
      </c>
      <c r="AD326" s="34" t="s">
        <v>82</v>
      </c>
      <c r="AE326" s="34" t="s">
        <v>82</v>
      </c>
      <c r="AF326" s="34" t="s">
        <v>82</v>
      </c>
      <c r="AG326" s="34" t="s">
        <v>82</v>
      </c>
      <c r="AH326" s="34" t="s">
        <v>82</v>
      </c>
      <c r="AI326" s="34" t="s">
        <v>82</v>
      </c>
      <c r="AJ326" s="34" t="s">
        <v>82</v>
      </c>
      <c r="AK326" s="34" t="s">
        <v>82</v>
      </c>
      <c r="AL326" s="95" t="s">
        <v>82</v>
      </c>
      <c r="AM326" s="83"/>
      <c r="AN326" s="34" t="s">
        <v>82</v>
      </c>
      <c r="AO326" s="34" t="s">
        <v>82</v>
      </c>
      <c r="AP326" s="34" t="s">
        <v>82</v>
      </c>
      <c r="AQ326" s="34" t="s">
        <v>82</v>
      </c>
      <c r="AR326" s="34" t="s">
        <v>82</v>
      </c>
      <c r="AS326" s="34" t="s">
        <v>82</v>
      </c>
      <c r="AT326" s="34" t="s">
        <v>82</v>
      </c>
      <c r="AU326" s="34" t="s">
        <v>82</v>
      </c>
      <c r="AV326" s="34" t="s">
        <v>82</v>
      </c>
      <c r="AW326" s="34" t="s">
        <v>82</v>
      </c>
      <c r="AX326" s="34" t="s">
        <v>82</v>
      </c>
      <c r="AY326" s="95" t="s">
        <v>82</v>
      </c>
      <c r="AZ326" s="96"/>
      <c r="BA326" s="34" t="s">
        <v>82</v>
      </c>
      <c r="BB326" s="34" t="s">
        <v>82</v>
      </c>
      <c r="BC326" s="34" t="s">
        <v>82</v>
      </c>
      <c r="BD326" s="34" t="s">
        <v>82</v>
      </c>
      <c r="BE326" s="34" t="s">
        <v>82</v>
      </c>
      <c r="BF326" s="34" t="s">
        <v>82</v>
      </c>
      <c r="BG326" s="34" t="s">
        <v>82</v>
      </c>
      <c r="BH326" s="34" t="s">
        <v>82</v>
      </c>
      <c r="BI326" s="34" t="s">
        <v>82</v>
      </c>
      <c r="BJ326" s="34" t="s">
        <v>82</v>
      </c>
      <c r="BK326" s="34" t="s">
        <v>82</v>
      </c>
      <c r="BL326" s="95" t="s">
        <v>82</v>
      </c>
      <c r="BM326" s="171"/>
      <c r="BN326" s="34">
        <v>700</v>
      </c>
    </row>
    <row r="327" spans="1:66" x14ac:dyDescent="0.35">
      <c r="A327" s="123" t="s">
        <v>232</v>
      </c>
      <c r="B327" s="124">
        <v>0</v>
      </c>
      <c r="C327" s="129">
        <v>121</v>
      </c>
      <c r="D327" s="172"/>
      <c r="E327" s="135">
        <v>115</v>
      </c>
      <c r="F327" s="129"/>
      <c r="G327" s="130">
        <v>1.92</v>
      </c>
      <c r="H327" s="129">
        <v>7.01</v>
      </c>
      <c r="I327" s="130">
        <v>2.97</v>
      </c>
      <c r="J327" s="129">
        <v>7.32</v>
      </c>
      <c r="K327" s="84">
        <v>5.48</v>
      </c>
      <c r="L327" s="130">
        <v>790</v>
      </c>
      <c r="M327" s="84"/>
      <c r="N327" s="84" t="s">
        <v>82</v>
      </c>
      <c r="O327" s="94" t="s">
        <v>82</v>
      </c>
      <c r="P327" s="94" t="s">
        <v>82</v>
      </c>
      <c r="Q327" s="94" t="s">
        <v>82</v>
      </c>
      <c r="R327" s="34" t="s">
        <v>82</v>
      </c>
      <c r="S327" s="34" t="s">
        <v>82</v>
      </c>
      <c r="T327" s="34" t="s">
        <v>82</v>
      </c>
      <c r="U327" s="34" t="s">
        <v>82</v>
      </c>
      <c r="V327" s="34" t="s">
        <v>82</v>
      </c>
      <c r="W327" s="34" t="s">
        <v>82</v>
      </c>
      <c r="X327" s="34" t="s">
        <v>82</v>
      </c>
      <c r="Y327" s="95" t="s">
        <v>82</v>
      </c>
      <c r="Z327" s="83"/>
      <c r="AA327" s="34" t="s">
        <v>82</v>
      </c>
      <c r="AB327" s="34" t="s">
        <v>82</v>
      </c>
      <c r="AC327" s="34" t="s">
        <v>82</v>
      </c>
      <c r="AD327" s="34" t="s">
        <v>82</v>
      </c>
      <c r="AE327" s="34" t="s">
        <v>82</v>
      </c>
      <c r="AF327" s="34" t="s">
        <v>82</v>
      </c>
      <c r="AG327" s="34" t="s">
        <v>82</v>
      </c>
      <c r="AH327" s="34" t="s">
        <v>82</v>
      </c>
      <c r="AI327" s="34" t="s">
        <v>82</v>
      </c>
      <c r="AJ327" s="34" t="s">
        <v>82</v>
      </c>
      <c r="AK327" s="34" t="s">
        <v>82</v>
      </c>
      <c r="AL327" s="95" t="s">
        <v>82</v>
      </c>
      <c r="AM327" s="83"/>
      <c r="AN327" s="34" t="s">
        <v>82</v>
      </c>
      <c r="AO327" s="34" t="s">
        <v>82</v>
      </c>
      <c r="AP327" s="34" t="s">
        <v>82</v>
      </c>
      <c r="AQ327" s="34" t="s">
        <v>82</v>
      </c>
      <c r="AR327" s="34" t="s">
        <v>82</v>
      </c>
      <c r="AS327" s="34" t="s">
        <v>82</v>
      </c>
      <c r="AT327" s="34" t="s">
        <v>82</v>
      </c>
      <c r="AU327" s="34" t="s">
        <v>82</v>
      </c>
      <c r="AV327" s="34" t="s">
        <v>82</v>
      </c>
      <c r="AW327" s="34" t="s">
        <v>82</v>
      </c>
      <c r="AX327" s="34" t="s">
        <v>82</v>
      </c>
      <c r="AY327" s="95" t="s">
        <v>82</v>
      </c>
      <c r="AZ327" s="96"/>
      <c r="BA327" s="34" t="s">
        <v>82</v>
      </c>
      <c r="BB327" s="34" t="s">
        <v>82</v>
      </c>
      <c r="BC327" s="34" t="s">
        <v>82</v>
      </c>
      <c r="BD327" s="34" t="s">
        <v>82</v>
      </c>
      <c r="BE327" s="34" t="s">
        <v>82</v>
      </c>
      <c r="BF327" s="34" t="s">
        <v>82</v>
      </c>
      <c r="BG327" s="34" t="s">
        <v>82</v>
      </c>
      <c r="BH327" s="34" t="s">
        <v>82</v>
      </c>
      <c r="BI327" s="34" t="s">
        <v>82</v>
      </c>
      <c r="BJ327" s="34" t="s">
        <v>82</v>
      </c>
      <c r="BK327" s="34" t="s">
        <v>82</v>
      </c>
      <c r="BL327" s="95" t="s">
        <v>82</v>
      </c>
      <c r="BM327" s="124"/>
      <c r="BN327" s="34">
        <v>700</v>
      </c>
    </row>
    <row r="328" spans="1:66" x14ac:dyDescent="0.35">
      <c r="A328" s="123" t="s">
        <v>233</v>
      </c>
      <c r="B328" s="124">
        <v>0</v>
      </c>
      <c r="C328" s="129">
        <v>87</v>
      </c>
      <c r="D328" s="84"/>
      <c r="E328" s="135">
        <v>195</v>
      </c>
      <c r="F328" s="34"/>
      <c r="G328" s="130">
        <v>0.33</v>
      </c>
      <c r="H328" s="129">
        <v>6.79</v>
      </c>
      <c r="I328" s="131">
        <v>1.52</v>
      </c>
      <c r="J328" s="129">
        <v>6.89</v>
      </c>
      <c r="K328" s="84">
        <v>3.01</v>
      </c>
      <c r="L328" s="130">
        <v>720</v>
      </c>
      <c r="M328" s="84"/>
      <c r="N328" s="84" t="s">
        <v>82</v>
      </c>
      <c r="O328" s="94" t="s">
        <v>82</v>
      </c>
      <c r="P328" s="94" t="s">
        <v>82</v>
      </c>
      <c r="Q328" s="94" t="s">
        <v>82</v>
      </c>
      <c r="R328" s="34" t="s">
        <v>82</v>
      </c>
      <c r="S328" s="34" t="s">
        <v>82</v>
      </c>
      <c r="T328" s="34" t="s">
        <v>82</v>
      </c>
      <c r="U328" s="34" t="s">
        <v>82</v>
      </c>
      <c r="V328" s="34" t="s">
        <v>82</v>
      </c>
      <c r="W328" s="34" t="s">
        <v>82</v>
      </c>
      <c r="X328" s="34" t="s">
        <v>82</v>
      </c>
      <c r="Y328" s="95" t="s">
        <v>82</v>
      </c>
      <c r="Z328" s="83"/>
      <c r="AA328" s="34" t="s">
        <v>82</v>
      </c>
      <c r="AB328" s="34" t="s">
        <v>82</v>
      </c>
      <c r="AC328" s="34" t="s">
        <v>82</v>
      </c>
      <c r="AD328" s="34" t="s">
        <v>82</v>
      </c>
      <c r="AE328" s="34" t="s">
        <v>82</v>
      </c>
      <c r="AF328" s="34" t="s">
        <v>82</v>
      </c>
      <c r="AG328" s="34" t="s">
        <v>82</v>
      </c>
      <c r="AH328" s="34" t="s">
        <v>82</v>
      </c>
      <c r="AI328" s="34" t="s">
        <v>82</v>
      </c>
      <c r="AJ328" s="34" t="s">
        <v>82</v>
      </c>
      <c r="AK328" s="34" t="s">
        <v>82</v>
      </c>
      <c r="AL328" s="95" t="s">
        <v>82</v>
      </c>
      <c r="AM328" s="83"/>
      <c r="AN328" s="34" t="s">
        <v>82</v>
      </c>
      <c r="AO328" s="34" t="s">
        <v>82</v>
      </c>
      <c r="AP328" s="34" t="s">
        <v>82</v>
      </c>
      <c r="AQ328" s="34" t="s">
        <v>82</v>
      </c>
      <c r="AR328" s="34" t="s">
        <v>82</v>
      </c>
      <c r="AS328" s="34" t="s">
        <v>82</v>
      </c>
      <c r="AT328" s="34" t="s">
        <v>82</v>
      </c>
      <c r="AU328" s="34" t="s">
        <v>82</v>
      </c>
      <c r="AV328" s="34" t="s">
        <v>82</v>
      </c>
      <c r="AW328" s="34" t="s">
        <v>82</v>
      </c>
      <c r="AX328" s="34" t="s">
        <v>82</v>
      </c>
      <c r="AY328" s="95" t="s">
        <v>82</v>
      </c>
      <c r="AZ328" s="96"/>
      <c r="BA328" s="34" t="s">
        <v>82</v>
      </c>
      <c r="BB328" s="34" t="s">
        <v>82</v>
      </c>
      <c r="BC328" s="34" t="s">
        <v>82</v>
      </c>
      <c r="BD328" s="34" t="s">
        <v>82</v>
      </c>
      <c r="BE328" s="34" t="s">
        <v>82</v>
      </c>
      <c r="BF328" s="34" t="s">
        <v>82</v>
      </c>
      <c r="BG328" s="34" t="s">
        <v>82</v>
      </c>
      <c r="BH328" s="34" t="s">
        <v>82</v>
      </c>
      <c r="BI328" s="34" t="s">
        <v>82</v>
      </c>
      <c r="BJ328" s="34" t="s">
        <v>82</v>
      </c>
      <c r="BK328" s="34" t="s">
        <v>82</v>
      </c>
      <c r="BL328" s="95" t="s">
        <v>82</v>
      </c>
      <c r="BM328" s="124"/>
      <c r="BN328" s="34">
        <v>700</v>
      </c>
    </row>
    <row r="329" spans="1:66" x14ac:dyDescent="0.35">
      <c r="A329" s="123" t="s">
        <v>234</v>
      </c>
      <c r="B329" s="124">
        <v>0</v>
      </c>
      <c r="C329" s="129">
        <v>97</v>
      </c>
      <c r="D329" s="84"/>
      <c r="E329" s="135">
        <v>0</v>
      </c>
      <c r="F329" s="34"/>
      <c r="G329" s="130">
        <v>0.79</v>
      </c>
      <c r="H329" s="129">
        <v>6.87</v>
      </c>
      <c r="I329" s="130">
        <v>3.61</v>
      </c>
      <c r="J329" s="129">
        <v>7.14</v>
      </c>
      <c r="K329" s="84">
        <v>2.37</v>
      </c>
      <c r="L329" s="130">
        <v>770</v>
      </c>
      <c r="M329" s="78">
        <v>0.77083333333333337</v>
      </c>
      <c r="N329" s="84" t="s">
        <v>82</v>
      </c>
      <c r="O329" s="94" t="s">
        <v>82</v>
      </c>
      <c r="P329" s="94" t="s">
        <v>82</v>
      </c>
      <c r="Q329" s="94">
        <v>6.5</v>
      </c>
      <c r="R329" s="34" t="s">
        <v>82</v>
      </c>
      <c r="S329" s="34" t="s">
        <v>82</v>
      </c>
      <c r="T329" s="34" t="s">
        <v>82</v>
      </c>
      <c r="U329" s="34">
        <v>5100</v>
      </c>
      <c r="V329" s="34">
        <v>6200</v>
      </c>
      <c r="W329" s="34" t="s">
        <v>82</v>
      </c>
      <c r="X329" s="34">
        <v>1970</v>
      </c>
      <c r="Y329" s="95">
        <v>6.99</v>
      </c>
      <c r="Z329" s="83">
        <v>0.76041666666666663</v>
      </c>
      <c r="AA329" s="34" t="s">
        <v>82</v>
      </c>
      <c r="AB329" s="34" t="s">
        <v>82</v>
      </c>
      <c r="AC329" s="34" t="s">
        <v>82</v>
      </c>
      <c r="AD329" s="34">
        <v>9.8000000000000007</v>
      </c>
      <c r="AE329" s="34" t="s">
        <v>82</v>
      </c>
      <c r="AF329" s="34" t="s">
        <v>82</v>
      </c>
      <c r="AG329" s="34" t="s">
        <v>82</v>
      </c>
      <c r="AH329" s="34">
        <v>1.6</v>
      </c>
      <c r="AI329" s="34">
        <v>1.6</v>
      </c>
      <c r="AJ329" s="34" t="s">
        <v>82</v>
      </c>
      <c r="AK329" s="34">
        <v>1235</v>
      </c>
      <c r="AL329" s="95">
        <v>7.18</v>
      </c>
      <c r="AM329" s="83">
        <v>0.75694444444444453</v>
      </c>
      <c r="AN329" s="34" t="s">
        <v>82</v>
      </c>
      <c r="AO329" s="34" t="s">
        <v>82</v>
      </c>
      <c r="AP329" s="34" t="s">
        <v>82</v>
      </c>
      <c r="AQ329" s="34">
        <v>0.4</v>
      </c>
      <c r="AR329" s="34" t="s">
        <v>82</v>
      </c>
      <c r="AS329" s="34" t="s">
        <v>82</v>
      </c>
      <c r="AT329" s="34" t="s">
        <v>82</v>
      </c>
      <c r="AU329" s="34">
        <v>760</v>
      </c>
      <c r="AV329" s="34">
        <v>2600</v>
      </c>
      <c r="AW329" s="34" t="s">
        <v>82</v>
      </c>
      <c r="AX329" s="34">
        <v>39.6</v>
      </c>
      <c r="AY329" s="95">
        <v>7.14</v>
      </c>
      <c r="AZ329" s="83">
        <v>0.76041666666666663</v>
      </c>
      <c r="BA329" s="34" t="s">
        <v>82</v>
      </c>
      <c r="BB329" s="34" t="s">
        <v>82</v>
      </c>
      <c r="BC329" s="34" t="s">
        <v>82</v>
      </c>
      <c r="BD329" s="34">
        <v>0.4</v>
      </c>
      <c r="BE329" s="34" t="s">
        <v>82</v>
      </c>
      <c r="BF329" s="34" t="s">
        <v>82</v>
      </c>
      <c r="BG329" s="34" t="s">
        <v>82</v>
      </c>
      <c r="BH329" s="34">
        <v>2100</v>
      </c>
      <c r="BI329" s="34">
        <v>790</v>
      </c>
      <c r="BJ329" s="34" t="s">
        <v>82</v>
      </c>
      <c r="BK329" s="34">
        <v>11.01</v>
      </c>
      <c r="BL329" s="95">
        <v>6.77</v>
      </c>
      <c r="BM329" s="171">
        <v>0.71388888888888891</v>
      </c>
      <c r="BN329" s="34">
        <v>700</v>
      </c>
    </row>
    <row r="330" spans="1:66" x14ac:dyDescent="0.35">
      <c r="A330" s="123" t="s">
        <v>235</v>
      </c>
      <c r="B330" s="124">
        <v>2</v>
      </c>
      <c r="C330" s="129">
        <v>111</v>
      </c>
      <c r="D330" s="172"/>
      <c r="E330" s="135">
        <v>254</v>
      </c>
      <c r="F330" s="129"/>
      <c r="G330" s="130">
        <v>1.05</v>
      </c>
      <c r="H330" s="129">
        <v>6.77</v>
      </c>
      <c r="I330" s="130">
        <v>2.96</v>
      </c>
      <c r="J330" s="129">
        <v>7.03</v>
      </c>
      <c r="K330" s="84">
        <v>1.34</v>
      </c>
      <c r="L330" s="130">
        <v>780</v>
      </c>
      <c r="M330" s="84"/>
      <c r="N330" s="84" t="s">
        <v>82</v>
      </c>
      <c r="O330" s="94" t="s">
        <v>82</v>
      </c>
      <c r="P330" s="94" t="s">
        <v>82</v>
      </c>
      <c r="Q330" s="94" t="s">
        <v>82</v>
      </c>
      <c r="R330" s="34" t="s">
        <v>82</v>
      </c>
      <c r="S330" s="34" t="s">
        <v>82</v>
      </c>
      <c r="T330" s="34" t="s">
        <v>82</v>
      </c>
      <c r="U330" s="34" t="s">
        <v>82</v>
      </c>
      <c r="V330" s="34" t="s">
        <v>82</v>
      </c>
      <c r="W330" s="34" t="s">
        <v>82</v>
      </c>
      <c r="X330" s="34" t="s">
        <v>82</v>
      </c>
      <c r="Y330" s="95" t="s">
        <v>82</v>
      </c>
      <c r="Z330" s="96"/>
      <c r="AA330" s="34" t="s">
        <v>82</v>
      </c>
      <c r="AB330" s="34" t="s">
        <v>82</v>
      </c>
      <c r="AC330" s="34" t="s">
        <v>82</v>
      </c>
      <c r="AD330" s="34" t="s">
        <v>82</v>
      </c>
      <c r="AE330" s="34" t="s">
        <v>82</v>
      </c>
      <c r="AF330" s="34" t="s">
        <v>82</v>
      </c>
      <c r="AG330" s="34" t="s">
        <v>82</v>
      </c>
      <c r="AH330" s="34" t="s">
        <v>82</v>
      </c>
      <c r="AI330" s="34" t="s">
        <v>82</v>
      </c>
      <c r="AJ330" s="34" t="s">
        <v>82</v>
      </c>
      <c r="AK330" s="34" t="s">
        <v>82</v>
      </c>
      <c r="AL330" s="95" t="s">
        <v>82</v>
      </c>
      <c r="AM330" s="96"/>
      <c r="AN330" s="34" t="s">
        <v>82</v>
      </c>
      <c r="AO330" s="34" t="s">
        <v>82</v>
      </c>
      <c r="AP330" s="34" t="s">
        <v>82</v>
      </c>
      <c r="AQ330" s="34" t="s">
        <v>82</v>
      </c>
      <c r="AR330" s="34" t="s">
        <v>82</v>
      </c>
      <c r="AS330" s="34" t="s">
        <v>82</v>
      </c>
      <c r="AT330" s="34" t="s">
        <v>82</v>
      </c>
      <c r="AU330" s="34" t="s">
        <v>82</v>
      </c>
      <c r="AV330" s="34" t="s">
        <v>82</v>
      </c>
      <c r="AW330" s="34" t="s">
        <v>82</v>
      </c>
      <c r="AX330" s="34" t="s">
        <v>82</v>
      </c>
      <c r="AY330" s="95" t="s">
        <v>82</v>
      </c>
      <c r="AZ330" s="96"/>
      <c r="BA330" s="34" t="s">
        <v>82</v>
      </c>
      <c r="BB330" s="34" t="s">
        <v>82</v>
      </c>
      <c r="BC330" s="34" t="s">
        <v>82</v>
      </c>
      <c r="BD330" s="34" t="s">
        <v>82</v>
      </c>
      <c r="BE330" s="34" t="s">
        <v>82</v>
      </c>
      <c r="BF330" s="34" t="s">
        <v>82</v>
      </c>
      <c r="BG330" s="34" t="s">
        <v>82</v>
      </c>
      <c r="BH330" s="34" t="s">
        <v>82</v>
      </c>
      <c r="BI330" s="34" t="s">
        <v>82</v>
      </c>
      <c r="BJ330" s="34" t="s">
        <v>82</v>
      </c>
      <c r="BK330" s="34" t="s">
        <v>82</v>
      </c>
      <c r="BL330" s="95" t="s">
        <v>82</v>
      </c>
      <c r="BM330" s="124"/>
      <c r="BN330" s="34">
        <v>700</v>
      </c>
    </row>
    <row r="331" spans="1:66" x14ac:dyDescent="0.35">
      <c r="A331" s="123" t="s">
        <v>236</v>
      </c>
      <c r="B331" s="124">
        <v>62</v>
      </c>
      <c r="C331" s="129" t="s">
        <v>82</v>
      </c>
      <c r="D331" s="172"/>
      <c r="E331" s="135">
        <v>347</v>
      </c>
      <c r="F331" s="129"/>
      <c r="G331" s="130">
        <v>1.26</v>
      </c>
      <c r="H331" s="129">
        <v>6.63</v>
      </c>
      <c r="I331" s="130">
        <v>3.58</v>
      </c>
      <c r="J331" s="129">
        <v>6.93</v>
      </c>
      <c r="K331" s="84">
        <v>5.21</v>
      </c>
      <c r="L331" s="130">
        <v>740</v>
      </c>
      <c r="M331" s="84"/>
      <c r="N331" s="84" t="s">
        <v>82</v>
      </c>
      <c r="O331" s="94" t="s">
        <v>82</v>
      </c>
      <c r="P331" s="94" t="s">
        <v>82</v>
      </c>
      <c r="Q331" s="94" t="s">
        <v>82</v>
      </c>
      <c r="R331" s="34" t="s">
        <v>82</v>
      </c>
      <c r="S331" s="34" t="s">
        <v>82</v>
      </c>
      <c r="T331" s="34" t="s">
        <v>82</v>
      </c>
      <c r="U331" s="34" t="s">
        <v>82</v>
      </c>
      <c r="V331" s="34" t="s">
        <v>82</v>
      </c>
      <c r="W331" s="34" t="s">
        <v>82</v>
      </c>
      <c r="X331" s="34" t="s">
        <v>82</v>
      </c>
      <c r="Y331" s="95" t="s">
        <v>82</v>
      </c>
      <c r="Z331" s="96"/>
      <c r="AA331" s="34" t="s">
        <v>82</v>
      </c>
      <c r="AB331" s="34" t="s">
        <v>82</v>
      </c>
      <c r="AC331" s="34" t="s">
        <v>82</v>
      </c>
      <c r="AD331" s="34" t="s">
        <v>82</v>
      </c>
      <c r="AE331" s="34" t="s">
        <v>82</v>
      </c>
      <c r="AF331" s="34" t="s">
        <v>82</v>
      </c>
      <c r="AG331" s="34" t="s">
        <v>82</v>
      </c>
      <c r="AH331" s="34" t="s">
        <v>82</v>
      </c>
      <c r="AI331" s="34" t="s">
        <v>82</v>
      </c>
      <c r="AJ331" s="34"/>
      <c r="AK331" s="34" t="s">
        <v>82</v>
      </c>
      <c r="AL331" s="95" t="s">
        <v>82</v>
      </c>
      <c r="AM331" s="83"/>
      <c r="AN331" s="34" t="s">
        <v>82</v>
      </c>
      <c r="AO331" s="34" t="s">
        <v>82</v>
      </c>
      <c r="AP331" s="34" t="s">
        <v>82</v>
      </c>
      <c r="AQ331" s="34" t="s">
        <v>82</v>
      </c>
      <c r="AR331" s="34" t="s">
        <v>82</v>
      </c>
      <c r="AS331" s="34" t="s">
        <v>82</v>
      </c>
      <c r="AT331" s="34" t="s">
        <v>82</v>
      </c>
      <c r="AU331" s="34" t="s">
        <v>82</v>
      </c>
      <c r="AV331" s="34" t="s">
        <v>82</v>
      </c>
      <c r="AW331" s="34"/>
      <c r="AX331" s="34" t="s">
        <v>82</v>
      </c>
      <c r="AY331" s="95" t="s">
        <v>82</v>
      </c>
      <c r="AZ331" s="83"/>
      <c r="BA331" s="34" t="s">
        <v>82</v>
      </c>
      <c r="BB331" s="34" t="s">
        <v>82</v>
      </c>
      <c r="BC331" s="34" t="s">
        <v>82</v>
      </c>
      <c r="BD331" s="34" t="s">
        <v>82</v>
      </c>
      <c r="BE331" s="34" t="s">
        <v>82</v>
      </c>
      <c r="BF331" s="34" t="s">
        <v>82</v>
      </c>
      <c r="BG331" s="34" t="s">
        <v>82</v>
      </c>
      <c r="BH331" s="34" t="s">
        <v>82</v>
      </c>
      <c r="BI331" s="34" t="s">
        <v>82</v>
      </c>
      <c r="BJ331" s="34"/>
      <c r="BK331" s="34" t="s">
        <v>82</v>
      </c>
      <c r="BL331" s="95" t="s">
        <v>82</v>
      </c>
      <c r="BM331" s="171"/>
      <c r="BN331" s="34">
        <v>700</v>
      </c>
    </row>
    <row r="332" spans="1:66" x14ac:dyDescent="0.35">
      <c r="A332" s="123" t="s">
        <v>237</v>
      </c>
      <c r="B332" s="124">
        <v>0</v>
      </c>
      <c r="C332" s="129" t="s">
        <v>82</v>
      </c>
      <c r="D332" s="172"/>
      <c r="E332" s="135">
        <v>270</v>
      </c>
      <c r="F332" s="129"/>
      <c r="G332" s="130" t="s">
        <v>82</v>
      </c>
      <c r="H332" s="129" t="s">
        <v>82</v>
      </c>
      <c r="I332" s="130" t="s">
        <v>82</v>
      </c>
      <c r="J332" s="129" t="s">
        <v>82</v>
      </c>
      <c r="K332" s="84" t="s">
        <v>82</v>
      </c>
      <c r="L332" s="130" t="s">
        <v>82</v>
      </c>
      <c r="M332" s="84"/>
      <c r="N332" s="84" t="s">
        <v>82</v>
      </c>
      <c r="O332" s="94" t="s">
        <v>82</v>
      </c>
      <c r="P332" s="94" t="s">
        <v>82</v>
      </c>
      <c r="Q332" s="94" t="s">
        <v>82</v>
      </c>
      <c r="R332" s="34" t="s">
        <v>82</v>
      </c>
      <c r="S332" s="34" t="s">
        <v>82</v>
      </c>
      <c r="T332" s="34" t="s">
        <v>82</v>
      </c>
      <c r="U332" s="34" t="s">
        <v>82</v>
      </c>
      <c r="V332" s="34" t="s">
        <v>82</v>
      </c>
      <c r="W332" s="34" t="s">
        <v>82</v>
      </c>
      <c r="X332" s="34" t="s">
        <v>82</v>
      </c>
      <c r="Y332" s="95" t="s">
        <v>82</v>
      </c>
      <c r="Z332" s="96"/>
      <c r="AA332" s="34" t="s">
        <v>82</v>
      </c>
      <c r="AB332" s="34" t="s">
        <v>82</v>
      </c>
      <c r="AC332" s="34" t="s">
        <v>82</v>
      </c>
      <c r="AD332" s="34" t="s">
        <v>82</v>
      </c>
      <c r="AE332" s="34" t="s">
        <v>82</v>
      </c>
      <c r="AF332" s="34" t="s">
        <v>82</v>
      </c>
      <c r="AG332" s="34" t="s">
        <v>82</v>
      </c>
      <c r="AH332" s="34" t="s">
        <v>82</v>
      </c>
      <c r="AI332" s="34" t="s">
        <v>82</v>
      </c>
      <c r="AJ332" s="34"/>
      <c r="AK332" s="34" t="s">
        <v>82</v>
      </c>
      <c r="AL332" s="95" t="s">
        <v>82</v>
      </c>
      <c r="AM332" s="96"/>
      <c r="AN332" s="34" t="s">
        <v>82</v>
      </c>
      <c r="AO332" s="34" t="s">
        <v>82</v>
      </c>
      <c r="AP332" s="34" t="s">
        <v>82</v>
      </c>
      <c r="AQ332" s="34" t="s">
        <v>82</v>
      </c>
      <c r="AR332" s="34" t="s">
        <v>82</v>
      </c>
      <c r="AS332" s="34" t="s">
        <v>82</v>
      </c>
      <c r="AT332" s="34" t="s">
        <v>82</v>
      </c>
      <c r="AU332" s="34" t="s">
        <v>82</v>
      </c>
      <c r="AV332" s="34" t="s">
        <v>82</v>
      </c>
      <c r="AW332" s="34"/>
      <c r="AX332" s="34" t="s">
        <v>82</v>
      </c>
      <c r="AY332" s="95" t="s">
        <v>82</v>
      </c>
      <c r="AZ332" s="96"/>
      <c r="BA332" s="34" t="s">
        <v>82</v>
      </c>
      <c r="BB332" s="34" t="s">
        <v>82</v>
      </c>
      <c r="BC332" s="34" t="s">
        <v>82</v>
      </c>
      <c r="BD332" s="34" t="s">
        <v>82</v>
      </c>
      <c r="BE332" s="34" t="s">
        <v>82</v>
      </c>
      <c r="BF332" s="34" t="s">
        <v>82</v>
      </c>
      <c r="BG332" s="34" t="s">
        <v>82</v>
      </c>
      <c r="BH332" s="34" t="s">
        <v>82</v>
      </c>
      <c r="BI332" s="34" t="s">
        <v>82</v>
      </c>
      <c r="BJ332" s="34"/>
      <c r="BK332" s="34" t="s">
        <v>82</v>
      </c>
      <c r="BL332" s="95" t="s">
        <v>82</v>
      </c>
      <c r="BM332" s="124"/>
      <c r="BN332" s="34">
        <v>700</v>
      </c>
    </row>
    <row r="333" spans="1:66" x14ac:dyDescent="0.35">
      <c r="A333" s="123" t="s">
        <v>238</v>
      </c>
      <c r="B333" s="124">
        <v>0</v>
      </c>
      <c r="C333" s="129" t="s">
        <v>82</v>
      </c>
      <c r="D333" s="172"/>
      <c r="E333" s="135">
        <v>325</v>
      </c>
      <c r="F333" s="129"/>
      <c r="G333" s="130" t="s">
        <v>82</v>
      </c>
      <c r="H333" s="129" t="s">
        <v>82</v>
      </c>
      <c r="I333" s="130" t="s">
        <v>82</v>
      </c>
      <c r="J333" s="129" t="s">
        <v>82</v>
      </c>
      <c r="K333" s="84" t="s">
        <v>82</v>
      </c>
      <c r="L333" s="130" t="s">
        <v>82</v>
      </c>
      <c r="M333" s="84"/>
      <c r="N333" s="84" t="s">
        <v>82</v>
      </c>
      <c r="O333" s="94" t="s">
        <v>82</v>
      </c>
      <c r="P333" s="94" t="s">
        <v>82</v>
      </c>
      <c r="Q333" s="94" t="s">
        <v>82</v>
      </c>
      <c r="R333" s="34" t="s">
        <v>82</v>
      </c>
      <c r="S333" s="34" t="s">
        <v>82</v>
      </c>
      <c r="T333" s="34" t="s">
        <v>82</v>
      </c>
      <c r="U333" s="34" t="s">
        <v>82</v>
      </c>
      <c r="V333" s="34" t="s">
        <v>82</v>
      </c>
      <c r="W333" s="34" t="s">
        <v>82</v>
      </c>
      <c r="X333" s="34" t="s">
        <v>82</v>
      </c>
      <c r="Y333" s="95" t="s">
        <v>82</v>
      </c>
      <c r="Z333" s="96"/>
      <c r="AA333" s="34" t="s">
        <v>82</v>
      </c>
      <c r="AB333" s="34" t="s">
        <v>82</v>
      </c>
      <c r="AC333" s="34" t="s">
        <v>82</v>
      </c>
      <c r="AD333" s="34" t="s">
        <v>82</v>
      </c>
      <c r="AE333" s="34" t="s">
        <v>82</v>
      </c>
      <c r="AF333" s="34" t="s">
        <v>82</v>
      </c>
      <c r="AG333" s="34" t="s">
        <v>82</v>
      </c>
      <c r="AH333" s="34" t="s">
        <v>82</v>
      </c>
      <c r="AI333" s="34" t="s">
        <v>82</v>
      </c>
      <c r="AJ333" s="34" t="s">
        <v>82</v>
      </c>
      <c r="AK333" s="34" t="s">
        <v>82</v>
      </c>
      <c r="AL333" s="95" t="s">
        <v>82</v>
      </c>
      <c r="AM333" s="96"/>
      <c r="AN333" s="34" t="s">
        <v>82</v>
      </c>
      <c r="AO333" s="34" t="s">
        <v>82</v>
      </c>
      <c r="AP333" s="34" t="s">
        <v>82</v>
      </c>
      <c r="AQ333" s="34" t="s">
        <v>82</v>
      </c>
      <c r="AR333" s="34" t="s">
        <v>82</v>
      </c>
      <c r="AS333" s="34" t="s">
        <v>82</v>
      </c>
      <c r="AT333" s="34" t="s">
        <v>82</v>
      </c>
      <c r="AU333" s="34" t="s">
        <v>82</v>
      </c>
      <c r="AV333" s="34" t="s">
        <v>82</v>
      </c>
      <c r="AW333" s="34" t="s">
        <v>82</v>
      </c>
      <c r="AX333" s="34" t="s">
        <v>82</v>
      </c>
      <c r="AY333" s="95" t="s">
        <v>82</v>
      </c>
      <c r="AZ333" s="96"/>
      <c r="BA333" s="34" t="s">
        <v>82</v>
      </c>
      <c r="BB333" s="34" t="s">
        <v>82</v>
      </c>
      <c r="BC333" s="34" t="s">
        <v>82</v>
      </c>
      <c r="BD333" s="34" t="s">
        <v>82</v>
      </c>
      <c r="BE333" s="34" t="s">
        <v>82</v>
      </c>
      <c r="BF333" s="34" t="s">
        <v>82</v>
      </c>
      <c r="BG333" s="34" t="s">
        <v>82</v>
      </c>
      <c r="BH333" s="34" t="s">
        <v>82</v>
      </c>
      <c r="BI333" s="34" t="s">
        <v>82</v>
      </c>
      <c r="BJ333" s="34" t="s">
        <v>82</v>
      </c>
      <c r="BK333" s="34" t="s">
        <v>82</v>
      </c>
      <c r="BL333" s="95" t="s">
        <v>82</v>
      </c>
      <c r="BM333" s="124"/>
      <c r="BN333" s="34">
        <v>700</v>
      </c>
    </row>
    <row r="334" spans="1:66" x14ac:dyDescent="0.35">
      <c r="A334" s="123" t="s">
        <v>239</v>
      </c>
      <c r="B334" s="124">
        <v>67</v>
      </c>
      <c r="C334" s="129">
        <v>529</v>
      </c>
      <c r="D334" s="172"/>
      <c r="E334" s="135">
        <v>0</v>
      </c>
      <c r="F334" s="129"/>
      <c r="G334" s="130">
        <v>3.73</v>
      </c>
      <c r="H334" s="129">
        <v>6.61</v>
      </c>
      <c r="I334" s="130">
        <v>4.4800000000000004</v>
      </c>
      <c r="J334" s="129">
        <v>6.87</v>
      </c>
      <c r="K334" s="84">
        <v>7.78</v>
      </c>
      <c r="L334" s="130">
        <v>750</v>
      </c>
      <c r="M334" s="84"/>
      <c r="N334" s="84" t="s">
        <v>82</v>
      </c>
      <c r="O334" s="94" t="s">
        <v>82</v>
      </c>
      <c r="P334" s="94" t="s">
        <v>82</v>
      </c>
      <c r="Q334" s="94" t="s">
        <v>82</v>
      </c>
      <c r="R334" s="34" t="s">
        <v>82</v>
      </c>
      <c r="S334" s="34" t="s">
        <v>82</v>
      </c>
      <c r="T334" s="34" t="s">
        <v>82</v>
      </c>
      <c r="U334" s="34" t="s">
        <v>82</v>
      </c>
      <c r="V334" s="34" t="s">
        <v>82</v>
      </c>
      <c r="W334" s="34" t="s">
        <v>82</v>
      </c>
      <c r="X334" s="34" t="s">
        <v>82</v>
      </c>
      <c r="Y334" s="95" t="s">
        <v>82</v>
      </c>
      <c r="Z334" s="96"/>
      <c r="AA334" s="34" t="s">
        <v>82</v>
      </c>
      <c r="AB334" s="34" t="s">
        <v>82</v>
      </c>
      <c r="AC334" s="34" t="s">
        <v>82</v>
      </c>
      <c r="AD334" s="34" t="s">
        <v>82</v>
      </c>
      <c r="AE334" s="34" t="s">
        <v>82</v>
      </c>
      <c r="AF334" s="34" t="s">
        <v>82</v>
      </c>
      <c r="AG334" s="34" t="s">
        <v>82</v>
      </c>
      <c r="AH334" s="34" t="s">
        <v>82</v>
      </c>
      <c r="AI334" s="34" t="s">
        <v>82</v>
      </c>
      <c r="AJ334" s="34" t="s">
        <v>82</v>
      </c>
      <c r="AK334" s="34" t="s">
        <v>82</v>
      </c>
      <c r="AL334" s="95" t="s">
        <v>82</v>
      </c>
      <c r="AM334" s="96"/>
      <c r="AN334" s="34" t="s">
        <v>82</v>
      </c>
      <c r="AO334" s="34" t="s">
        <v>82</v>
      </c>
      <c r="AP334" s="34" t="s">
        <v>82</v>
      </c>
      <c r="AQ334" s="34" t="s">
        <v>82</v>
      </c>
      <c r="AR334" s="34" t="s">
        <v>82</v>
      </c>
      <c r="AS334" s="34" t="s">
        <v>82</v>
      </c>
      <c r="AT334" s="34" t="s">
        <v>82</v>
      </c>
      <c r="AU334" s="34" t="s">
        <v>82</v>
      </c>
      <c r="AV334" s="34" t="s">
        <v>82</v>
      </c>
      <c r="AW334" s="34" t="s">
        <v>82</v>
      </c>
      <c r="AX334" s="34" t="s">
        <v>82</v>
      </c>
      <c r="AY334" s="95" t="s">
        <v>82</v>
      </c>
      <c r="AZ334" s="96"/>
      <c r="BA334" s="34" t="s">
        <v>82</v>
      </c>
      <c r="BB334" s="34" t="s">
        <v>82</v>
      </c>
      <c r="BC334" s="34" t="s">
        <v>82</v>
      </c>
      <c r="BD334" s="34" t="s">
        <v>82</v>
      </c>
      <c r="BE334" s="34" t="s">
        <v>82</v>
      </c>
      <c r="BF334" s="34" t="s">
        <v>82</v>
      </c>
      <c r="BG334" s="34" t="s">
        <v>82</v>
      </c>
      <c r="BH334" s="34" t="s">
        <v>82</v>
      </c>
      <c r="BI334" s="34" t="s">
        <v>82</v>
      </c>
      <c r="BJ334" s="34" t="s">
        <v>82</v>
      </c>
      <c r="BK334" s="34" t="s">
        <v>82</v>
      </c>
      <c r="BL334" s="95" t="s">
        <v>82</v>
      </c>
      <c r="BM334" s="124"/>
      <c r="BN334" s="34">
        <v>700</v>
      </c>
    </row>
    <row r="335" spans="1:66" x14ac:dyDescent="0.35">
      <c r="A335" s="123" t="s">
        <v>240</v>
      </c>
      <c r="B335" s="124">
        <v>2</v>
      </c>
      <c r="C335" s="129">
        <v>147</v>
      </c>
      <c r="D335" s="84"/>
      <c r="E335" s="135">
        <v>86</v>
      </c>
      <c r="F335" s="129"/>
      <c r="G335" s="130">
        <v>3.16</v>
      </c>
      <c r="H335" s="129">
        <v>6.89</v>
      </c>
      <c r="I335" s="130">
        <v>4.17</v>
      </c>
      <c r="J335" s="129">
        <v>6.97</v>
      </c>
      <c r="K335" s="84">
        <v>9.91</v>
      </c>
      <c r="L335" s="130">
        <v>800</v>
      </c>
      <c r="M335" s="78"/>
      <c r="N335" s="84" t="s">
        <v>82</v>
      </c>
      <c r="O335" s="94" t="s">
        <v>82</v>
      </c>
      <c r="P335" s="94" t="s">
        <v>82</v>
      </c>
      <c r="Q335" s="94" t="s">
        <v>82</v>
      </c>
      <c r="R335" s="34" t="s">
        <v>82</v>
      </c>
      <c r="S335" s="34" t="s">
        <v>82</v>
      </c>
      <c r="T335" s="34" t="s">
        <v>82</v>
      </c>
      <c r="U335" s="34" t="s">
        <v>82</v>
      </c>
      <c r="V335" s="34" t="s">
        <v>82</v>
      </c>
      <c r="W335" s="34" t="s">
        <v>82</v>
      </c>
      <c r="X335" s="34" t="s">
        <v>82</v>
      </c>
      <c r="Y335" s="95" t="s">
        <v>82</v>
      </c>
      <c r="Z335" s="83"/>
      <c r="AA335" s="34" t="s">
        <v>82</v>
      </c>
      <c r="AB335" s="34" t="s">
        <v>82</v>
      </c>
      <c r="AC335" s="34" t="s">
        <v>82</v>
      </c>
      <c r="AD335" s="34" t="s">
        <v>82</v>
      </c>
      <c r="AE335" s="34" t="s">
        <v>82</v>
      </c>
      <c r="AF335" s="34" t="s">
        <v>82</v>
      </c>
      <c r="AG335" s="34" t="s">
        <v>82</v>
      </c>
      <c r="AH335" s="34" t="s">
        <v>82</v>
      </c>
      <c r="AI335" s="34" t="s">
        <v>82</v>
      </c>
      <c r="AJ335" s="34" t="s">
        <v>82</v>
      </c>
      <c r="AK335" s="34" t="s">
        <v>82</v>
      </c>
      <c r="AL335" s="95" t="s">
        <v>82</v>
      </c>
      <c r="AM335" s="83"/>
      <c r="AN335" s="34" t="s">
        <v>82</v>
      </c>
      <c r="AO335" s="34" t="s">
        <v>82</v>
      </c>
      <c r="AP335" s="34" t="s">
        <v>82</v>
      </c>
      <c r="AQ335" s="34" t="s">
        <v>82</v>
      </c>
      <c r="AR335" s="34" t="s">
        <v>82</v>
      </c>
      <c r="AS335" s="34" t="s">
        <v>82</v>
      </c>
      <c r="AT335" s="34" t="s">
        <v>82</v>
      </c>
      <c r="AU335" s="34" t="s">
        <v>82</v>
      </c>
      <c r="AV335" s="34" t="s">
        <v>82</v>
      </c>
      <c r="AW335" s="34" t="s">
        <v>82</v>
      </c>
      <c r="AX335" s="34" t="s">
        <v>82</v>
      </c>
      <c r="AY335" s="95" t="s">
        <v>82</v>
      </c>
      <c r="AZ335" s="83"/>
      <c r="BA335" s="34" t="s">
        <v>82</v>
      </c>
      <c r="BB335" s="34" t="s">
        <v>82</v>
      </c>
      <c r="BC335" s="34" t="s">
        <v>82</v>
      </c>
      <c r="BD335" s="34" t="s">
        <v>82</v>
      </c>
      <c r="BE335" s="34" t="s">
        <v>82</v>
      </c>
      <c r="BF335" s="34" t="s">
        <v>82</v>
      </c>
      <c r="BG335" s="34" t="s">
        <v>82</v>
      </c>
      <c r="BH335" s="34" t="s">
        <v>82</v>
      </c>
      <c r="BI335" s="34" t="s">
        <v>82</v>
      </c>
      <c r="BJ335" s="34" t="s">
        <v>82</v>
      </c>
      <c r="BK335" s="34" t="s">
        <v>82</v>
      </c>
      <c r="BL335" s="95" t="s">
        <v>82</v>
      </c>
      <c r="BM335" s="171"/>
      <c r="BN335" s="34">
        <v>700</v>
      </c>
    </row>
    <row r="336" spans="1:66" x14ac:dyDescent="0.35">
      <c r="A336" s="123" t="s">
        <v>241</v>
      </c>
      <c r="B336" s="124">
        <v>0</v>
      </c>
      <c r="C336" s="129">
        <v>107</v>
      </c>
      <c r="D336" s="84"/>
      <c r="E336" s="135">
        <v>187</v>
      </c>
      <c r="F336" s="129"/>
      <c r="G336" s="130">
        <v>0.93</v>
      </c>
      <c r="H336" s="129">
        <v>6.52</v>
      </c>
      <c r="I336" s="130">
        <v>4.29</v>
      </c>
      <c r="J336" s="129">
        <v>6.8</v>
      </c>
      <c r="K336" s="84">
        <v>6.02</v>
      </c>
      <c r="L336" s="130">
        <v>790</v>
      </c>
      <c r="M336" s="78"/>
      <c r="N336" s="84" t="s">
        <v>82</v>
      </c>
      <c r="O336" s="94" t="s">
        <v>82</v>
      </c>
      <c r="P336" s="94" t="s">
        <v>82</v>
      </c>
      <c r="Q336" s="94" t="s">
        <v>82</v>
      </c>
      <c r="R336" s="34" t="s">
        <v>82</v>
      </c>
      <c r="S336" s="34" t="s">
        <v>82</v>
      </c>
      <c r="T336" s="34" t="s">
        <v>82</v>
      </c>
      <c r="U336" s="34" t="s">
        <v>82</v>
      </c>
      <c r="V336" s="34" t="s">
        <v>82</v>
      </c>
      <c r="W336" s="34" t="s">
        <v>82</v>
      </c>
      <c r="X336" s="34" t="s">
        <v>82</v>
      </c>
      <c r="Y336" s="95" t="s">
        <v>82</v>
      </c>
      <c r="Z336" s="83"/>
      <c r="AA336" s="34" t="s">
        <v>82</v>
      </c>
      <c r="AB336" s="34" t="s">
        <v>82</v>
      </c>
      <c r="AC336" s="34" t="s">
        <v>82</v>
      </c>
      <c r="AD336" s="34" t="s">
        <v>82</v>
      </c>
      <c r="AE336" s="34" t="s">
        <v>82</v>
      </c>
      <c r="AF336" s="34" t="s">
        <v>82</v>
      </c>
      <c r="AG336" s="34" t="s">
        <v>82</v>
      </c>
      <c r="AH336" s="34" t="s">
        <v>82</v>
      </c>
      <c r="AI336" s="34" t="s">
        <v>82</v>
      </c>
      <c r="AJ336" s="34" t="s">
        <v>82</v>
      </c>
      <c r="AK336" s="34" t="s">
        <v>82</v>
      </c>
      <c r="AL336" s="95" t="s">
        <v>82</v>
      </c>
      <c r="AM336" s="96"/>
      <c r="AN336" s="34" t="s">
        <v>82</v>
      </c>
      <c r="AO336" s="34" t="s">
        <v>82</v>
      </c>
      <c r="AP336" s="34" t="s">
        <v>82</v>
      </c>
      <c r="AQ336" s="34" t="s">
        <v>82</v>
      </c>
      <c r="AR336" s="34" t="s">
        <v>82</v>
      </c>
      <c r="AS336" s="34" t="s">
        <v>82</v>
      </c>
      <c r="AT336" s="34" t="s">
        <v>82</v>
      </c>
      <c r="AU336" s="34" t="s">
        <v>82</v>
      </c>
      <c r="AV336" s="34" t="s">
        <v>82</v>
      </c>
      <c r="AW336" s="34" t="s">
        <v>82</v>
      </c>
      <c r="AX336" s="34" t="s">
        <v>82</v>
      </c>
      <c r="AY336" s="95" t="s">
        <v>82</v>
      </c>
      <c r="AZ336" s="96"/>
      <c r="BA336" s="34" t="s">
        <v>82</v>
      </c>
      <c r="BB336" s="34" t="s">
        <v>82</v>
      </c>
      <c r="BC336" s="34" t="s">
        <v>82</v>
      </c>
      <c r="BD336" s="34" t="s">
        <v>82</v>
      </c>
      <c r="BE336" s="34" t="s">
        <v>82</v>
      </c>
      <c r="BF336" s="34" t="s">
        <v>82</v>
      </c>
      <c r="BG336" s="34" t="s">
        <v>82</v>
      </c>
      <c r="BH336" s="34" t="s">
        <v>82</v>
      </c>
      <c r="BI336" s="34" t="s">
        <v>82</v>
      </c>
      <c r="BJ336" s="34" t="s">
        <v>82</v>
      </c>
      <c r="BK336" s="34" t="s">
        <v>82</v>
      </c>
      <c r="BL336" s="95" t="s">
        <v>82</v>
      </c>
      <c r="BM336" s="124"/>
      <c r="BN336" s="34">
        <v>700</v>
      </c>
    </row>
    <row r="337" spans="1:66" x14ac:dyDescent="0.35">
      <c r="A337" s="123" t="s">
        <v>242</v>
      </c>
      <c r="B337" s="124">
        <v>0</v>
      </c>
      <c r="C337" s="129">
        <v>118</v>
      </c>
      <c r="D337" s="172"/>
      <c r="E337" s="135">
        <v>114</v>
      </c>
      <c r="F337" s="129"/>
      <c r="G337" s="130">
        <v>3.18</v>
      </c>
      <c r="H337" s="129">
        <v>6.34</v>
      </c>
      <c r="I337" s="130">
        <v>4.51</v>
      </c>
      <c r="J337" s="129">
        <v>6.91</v>
      </c>
      <c r="K337" s="84">
        <v>6.62</v>
      </c>
      <c r="L337" s="130">
        <v>720</v>
      </c>
      <c r="M337" s="84"/>
      <c r="N337" s="84" t="s">
        <v>82</v>
      </c>
      <c r="O337" s="94" t="s">
        <v>82</v>
      </c>
      <c r="P337" s="94" t="s">
        <v>82</v>
      </c>
      <c r="Q337" s="94" t="s">
        <v>82</v>
      </c>
      <c r="R337" s="34" t="s">
        <v>82</v>
      </c>
      <c r="S337" s="34" t="s">
        <v>82</v>
      </c>
      <c r="T337" s="34" t="s">
        <v>82</v>
      </c>
      <c r="U337" s="34" t="s">
        <v>82</v>
      </c>
      <c r="V337" s="34" t="s">
        <v>82</v>
      </c>
      <c r="W337" s="34" t="s">
        <v>82</v>
      </c>
      <c r="X337" s="34" t="s">
        <v>82</v>
      </c>
      <c r="Y337" s="95" t="s">
        <v>82</v>
      </c>
      <c r="Z337" s="96"/>
      <c r="AA337" s="34" t="s">
        <v>82</v>
      </c>
      <c r="AB337" s="34" t="s">
        <v>82</v>
      </c>
      <c r="AC337" s="34" t="s">
        <v>82</v>
      </c>
      <c r="AD337" s="34" t="s">
        <v>82</v>
      </c>
      <c r="AE337" s="34" t="s">
        <v>82</v>
      </c>
      <c r="AF337" s="34" t="s">
        <v>82</v>
      </c>
      <c r="AG337" s="34" t="s">
        <v>82</v>
      </c>
      <c r="AH337" s="34" t="s">
        <v>82</v>
      </c>
      <c r="AI337" s="34" t="s">
        <v>82</v>
      </c>
      <c r="AJ337" s="34" t="s">
        <v>82</v>
      </c>
      <c r="AK337" s="34" t="s">
        <v>82</v>
      </c>
      <c r="AL337" s="95" t="s">
        <v>82</v>
      </c>
      <c r="AM337" s="96"/>
      <c r="AN337" s="34" t="s">
        <v>82</v>
      </c>
      <c r="AO337" s="34" t="s">
        <v>82</v>
      </c>
      <c r="AP337" s="34" t="s">
        <v>82</v>
      </c>
      <c r="AQ337" s="34" t="s">
        <v>82</v>
      </c>
      <c r="AR337" s="34" t="s">
        <v>82</v>
      </c>
      <c r="AS337" s="34" t="s">
        <v>82</v>
      </c>
      <c r="AT337" s="34" t="s">
        <v>82</v>
      </c>
      <c r="AU337" s="34" t="s">
        <v>82</v>
      </c>
      <c r="AV337" s="34" t="s">
        <v>82</v>
      </c>
      <c r="AW337" s="34" t="s">
        <v>82</v>
      </c>
      <c r="AX337" s="34" t="s">
        <v>82</v>
      </c>
      <c r="AY337" s="95" t="s">
        <v>82</v>
      </c>
      <c r="AZ337" s="96"/>
      <c r="BA337" s="34" t="s">
        <v>82</v>
      </c>
      <c r="BB337" s="34" t="s">
        <v>82</v>
      </c>
      <c r="BC337" s="34" t="s">
        <v>82</v>
      </c>
      <c r="BD337" s="34" t="s">
        <v>82</v>
      </c>
      <c r="BE337" s="34" t="s">
        <v>82</v>
      </c>
      <c r="BF337" s="34" t="s">
        <v>82</v>
      </c>
      <c r="BG337" s="34" t="s">
        <v>82</v>
      </c>
      <c r="BH337" s="34" t="s">
        <v>82</v>
      </c>
      <c r="BI337" s="34" t="s">
        <v>82</v>
      </c>
      <c r="BJ337" s="34" t="s">
        <v>82</v>
      </c>
      <c r="BK337" s="34" t="s">
        <v>82</v>
      </c>
      <c r="BL337" s="95" t="s">
        <v>82</v>
      </c>
      <c r="BM337" s="124"/>
      <c r="BN337" s="34">
        <v>700</v>
      </c>
    </row>
    <row r="338" spans="1:66" x14ac:dyDescent="0.35">
      <c r="A338" s="123" t="s">
        <v>243</v>
      </c>
      <c r="B338" s="124">
        <v>0</v>
      </c>
      <c r="C338" s="129">
        <v>132</v>
      </c>
      <c r="D338" s="172"/>
      <c r="E338" s="135">
        <v>50</v>
      </c>
      <c r="F338" s="129"/>
      <c r="G338" s="130">
        <v>3.5</v>
      </c>
      <c r="H338" s="129">
        <v>6.6</v>
      </c>
      <c r="I338" s="130">
        <v>4.49</v>
      </c>
      <c r="J338" s="129">
        <v>6.96</v>
      </c>
      <c r="K338" s="84">
        <v>8.5</v>
      </c>
      <c r="L338" s="130">
        <v>800</v>
      </c>
      <c r="M338" s="84"/>
      <c r="N338" s="84" t="s">
        <v>82</v>
      </c>
      <c r="O338" s="94" t="s">
        <v>82</v>
      </c>
      <c r="P338" s="94" t="s">
        <v>82</v>
      </c>
      <c r="Q338" s="94" t="s">
        <v>82</v>
      </c>
      <c r="R338" s="34" t="s">
        <v>82</v>
      </c>
      <c r="S338" s="34" t="s">
        <v>82</v>
      </c>
      <c r="T338" s="34" t="s">
        <v>82</v>
      </c>
      <c r="U338" s="34" t="s">
        <v>82</v>
      </c>
      <c r="V338" s="34" t="s">
        <v>82</v>
      </c>
      <c r="W338" s="34" t="s">
        <v>82</v>
      </c>
      <c r="X338" s="34" t="s">
        <v>82</v>
      </c>
      <c r="Y338" s="95" t="s">
        <v>82</v>
      </c>
      <c r="Z338" s="83"/>
      <c r="AA338" s="34" t="s">
        <v>82</v>
      </c>
      <c r="AB338" s="34" t="s">
        <v>82</v>
      </c>
      <c r="AC338" s="34" t="s">
        <v>82</v>
      </c>
      <c r="AD338" s="34" t="s">
        <v>82</v>
      </c>
      <c r="AE338" s="34" t="s">
        <v>82</v>
      </c>
      <c r="AF338" s="34" t="s">
        <v>82</v>
      </c>
      <c r="AG338" s="34" t="s">
        <v>82</v>
      </c>
      <c r="AH338" s="34" t="s">
        <v>82</v>
      </c>
      <c r="AI338" s="34" t="s">
        <v>82</v>
      </c>
      <c r="AJ338" s="34" t="s">
        <v>82</v>
      </c>
      <c r="AK338" s="34" t="s">
        <v>82</v>
      </c>
      <c r="AL338" s="95" t="s">
        <v>82</v>
      </c>
      <c r="AM338" s="83"/>
      <c r="AN338" s="34" t="s">
        <v>82</v>
      </c>
      <c r="AO338" s="34" t="s">
        <v>82</v>
      </c>
      <c r="AP338" s="34" t="s">
        <v>82</v>
      </c>
      <c r="AQ338" s="34" t="s">
        <v>82</v>
      </c>
      <c r="AR338" s="34" t="s">
        <v>82</v>
      </c>
      <c r="AS338" s="34" t="s">
        <v>82</v>
      </c>
      <c r="AT338" s="34" t="s">
        <v>82</v>
      </c>
      <c r="AU338" s="34" t="s">
        <v>82</v>
      </c>
      <c r="AV338" s="34" t="s">
        <v>82</v>
      </c>
      <c r="AW338" s="34" t="s">
        <v>82</v>
      </c>
      <c r="AX338" s="34" t="s">
        <v>82</v>
      </c>
      <c r="AY338" s="95" t="s">
        <v>82</v>
      </c>
      <c r="AZ338" s="96"/>
      <c r="BA338" s="34" t="s">
        <v>82</v>
      </c>
      <c r="BB338" s="34" t="s">
        <v>82</v>
      </c>
      <c r="BC338" s="34" t="s">
        <v>82</v>
      </c>
      <c r="BD338" s="34" t="s">
        <v>82</v>
      </c>
      <c r="BE338" s="34" t="s">
        <v>82</v>
      </c>
      <c r="BF338" s="34" t="s">
        <v>82</v>
      </c>
      <c r="BG338" s="34" t="s">
        <v>82</v>
      </c>
      <c r="BH338" s="34" t="s">
        <v>82</v>
      </c>
      <c r="BI338" s="34" t="s">
        <v>82</v>
      </c>
      <c r="BJ338" s="34" t="s">
        <v>82</v>
      </c>
      <c r="BK338" s="34" t="s">
        <v>82</v>
      </c>
      <c r="BL338" s="95" t="s">
        <v>82</v>
      </c>
      <c r="BM338" s="124"/>
      <c r="BN338" s="34">
        <v>700</v>
      </c>
    </row>
    <row r="339" spans="1:66" x14ac:dyDescent="0.35">
      <c r="A339" s="123" t="s">
        <v>244</v>
      </c>
      <c r="B339" s="124">
        <v>0</v>
      </c>
      <c r="C339" s="129" t="s">
        <v>82</v>
      </c>
      <c r="D339" s="172"/>
      <c r="E339" s="135">
        <v>180</v>
      </c>
      <c r="F339" s="129"/>
      <c r="G339" s="130" t="s">
        <v>82</v>
      </c>
      <c r="H339" s="129" t="s">
        <v>82</v>
      </c>
      <c r="I339" s="130" t="s">
        <v>82</v>
      </c>
      <c r="J339" s="129" t="s">
        <v>82</v>
      </c>
      <c r="K339" s="84" t="s">
        <v>82</v>
      </c>
      <c r="L339" s="130" t="s">
        <v>82</v>
      </c>
      <c r="M339" s="84"/>
      <c r="N339" s="84" t="s">
        <v>82</v>
      </c>
      <c r="O339" s="94" t="s">
        <v>82</v>
      </c>
      <c r="P339" s="94" t="s">
        <v>82</v>
      </c>
      <c r="Q339" s="94" t="s">
        <v>82</v>
      </c>
      <c r="R339" s="34" t="s">
        <v>82</v>
      </c>
      <c r="S339" s="34" t="s">
        <v>82</v>
      </c>
      <c r="T339" s="34" t="s">
        <v>82</v>
      </c>
      <c r="U339" s="34" t="s">
        <v>82</v>
      </c>
      <c r="V339" s="34" t="s">
        <v>82</v>
      </c>
      <c r="W339" s="34" t="s">
        <v>82</v>
      </c>
      <c r="X339" s="34" t="s">
        <v>82</v>
      </c>
      <c r="Y339" s="95" t="s">
        <v>82</v>
      </c>
      <c r="Z339" s="96"/>
      <c r="AA339" s="34" t="s">
        <v>82</v>
      </c>
      <c r="AB339" s="34" t="s">
        <v>82</v>
      </c>
      <c r="AC339" s="34" t="s">
        <v>82</v>
      </c>
      <c r="AD339" s="34" t="s">
        <v>82</v>
      </c>
      <c r="AE339" s="34" t="s">
        <v>82</v>
      </c>
      <c r="AF339" s="34" t="s">
        <v>82</v>
      </c>
      <c r="AG339" s="34" t="s">
        <v>82</v>
      </c>
      <c r="AH339" s="34" t="s">
        <v>82</v>
      </c>
      <c r="AI339" s="34" t="s">
        <v>82</v>
      </c>
      <c r="AJ339" s="34" t="s">
        <v>82</v>
      </c>
      <c r="AK339" s="34" t="s">
        <v>82</v>
      </c>
      <c r="AL339" s="95" t="s">
        <v>82</v>
      </c>
      <c r="AM339" s="96"/>
      <c r="AN339" s="34" t="s">
        <v>82</v>
      </c>
      <c r="AO339" s="34" t="s">
        <v>82</v>
      </c>
      <c r="AP339" s="34" t="s">
        <v>82</v>
      </c>
      <c r="AQ339" s="34" t="s">
        <v>82</v>
      </c>
      <c r="AR339" s="34" t="s">
        <v>82</v>
      </c>
      <c r="AS339" s="34" t="s">
        <v>82</v>
      </c>
      <c r="AT339" s="34" t="s">
        <v>82</v>
      </c>
      <c r="AU339" s="34" t="s">
        <v>82</v>
      </c>
      <c r="AV339" s="34" t="s">
        <v>82</v>
      </c>
      <c r="AW339" s="34" t="s">
        <v>82</v>
      </c>
      <c r="AX339" s="34" t="s">
        <v>82</v>
      </c>
      <c r="AY339" s="95" t="s">
        <v>82</v>
      </c>
      <c r="AZ339" s="96"/>
      <c r="BA339" s="34" t="s">
        <v>82</v>
      </c>
      <c r="BB339" s="34" t="s">
        <v>82</v>
      </c>
      <c r="BC339" s="34" t="s">
        <v>82</v>
      </c>
      <c r="BD339" s="34" t="s">
        <v>82</v>
      </c>
      <c r="BE339" s="34" t="s">
        <v>82</v>
      </c>
      <c r="BF339" s="34" t="s">
        <v>82</v>
      </c>
      <c r="BG339" s="34" t="s">
        <v>82</v>
      </c>
      <c r="BH339" s="34" t="s">
        <v>82</v>
      </c>
      <c r="BI339" s="34" t="s">
        <v>82</v>
      </c>
      <c r="BJ339" s="34" t="s">
        <v>82</v>
      </c>
      <c r="BK339" s="34" t="s">
        <v>82</v>
      </c>
      <c r="BL339" s="95" t="s">
        <v>82</v>
      </c>
      <c r="BM339" s="124"/>
      <c r="BN339" s="34">
        <v>700</v>
      </c>
    </row>
    <row r="340" spans="1:66" x14ac:dyDescent="0.35">
      <c r="A340" s="123" t="s">
        <v>245</v>
      </c>
      <c r="B340" s="124">
        <v>0</v>
      </c>
      <c r="C340" s="129" t="s">
        <v>82</v>
      </c>
      <c r="D340" s="172"/>
      <c r="E340" s="135">
        <v>39</v>
      </c>
      <c r="F340" s="129"/>
      <c r="G340" s="130" t="s">
        <v>82</v>
      </c>
      <c r="H340" s="129" t="s">
        <v>82</v>
      </c>
      <c r="I340" s="130" t="s">
        <v>82</v>
      </c>
      <c r="J340" s="129" t="s">
        <v>82</v>
      </c>
      <c r="K340" s="84" t="s">
        <v>82</v>
      </c>
      <c r="L340" s="130" t="s">
        <v>82</v>
      </c>
      <c r="M340" s="84"/>
      <c r="N340" s="84" t="s">
        <v>82</v>
      </c>
      <c r="O340" s="94" t="s">
        <v>82</v>
      </c>
      <c r="P340" s="94" t="s">
        <v>82</v>
      </c>
      <c r="Q340" s="94" t="s">
        <v>82</v>
      </c>
      <c r="R340" s="34" t="s">
        <v>82</v>
      </c>
      <c r="S340" s="34" t="s">
        <v>82</v>
      </c>
      <c r="T340" s="34" t="s">
        <v>82</v>
      </c>
      <c r="U340" s="34" t="s">
        <v>82</v>
      </c>
      <c r="V340" s="34" t="s">
        <v>82</v>
      </c>
      <c r="W340" s="34" t="s">
        <v>82</v>
      </c>
      <c r="X340" s="34" t="s">
        <v>82</v>
      </c>
      <c r="Y340" s="95" t="s">
        <v>82</v>
      </c>
      <c r="Z340" s="96"/>
      <c r="AA340" s="34" t="s">
        <v>82</v>
      </c>
      <c r="AB340" s="34" t="s">
        <v>82</v>
      </c>
      <c r="AC340" s="34" t="s">
        <v>82</v>
      </c>
      <c r="AD340" s="34" t="s">
        <v>82</v>
      </c>
      <c r="AE340" s="34" t="s">
        <v>82</v>
      </c>
      <c r="AF340" s="34" t="s">
        <v>82</v>
      </c>
      <c r="AG340" s="34" t="s">
        <v>82</v>
      </c>
      <c r="AH340" s="34" t="s">
        <v>82</v>
      </c>
      <c r="AI340" s="34" t="s">
        <v>82</v>
      </c>
      <c r="AJ340" s="34" t="s">
        <v>82</v>
      </c>
      <c r="AK340" s="34" t="s">
        <v>82</v>
      </c>
      <c r="AL340" s="95" t="s">
        <v>82</v>
      </c>
      <c r="AM340" s="96"/>
      <c r="AN340" s="34" t="s">
        <v>82</v>
      </c>
      <c r="AO340" s="34" t="s">
        <v>82</v>
      </c>
      <c r="AP340" s="34" t="s">
        <v>82</v>
      </c>
      <c r="AQ340" s="34" t="s">
        <v>82</v>
      </c>
      <c r="AR340" s="34" t="s">
        <v>82</v>
      </c>
      <c r="AS340" s="34" t="s">
        <v>82</v>
      </c>
      <c r="AT340" s="34" t="s">
        <v>82</v>
      </c>
      <c r="AU340" s="34" t="s">
        <v>82</v>
      </c>
      <c r="AV340" s="34" t="s">
        <v>82</v>
      </c>
      <c r="AW340" s="34" t="s">
        <v>82</v>
      </c>
      <c r="AX340" s="34" t="s">
        <v>82</v>
      </c>
      <c r="AY340" s="95" t="s">
        <v>82</v>
      </c>
      <c r="AZ340" s="96"/>
      <c r="BA340" s="34" t="s">
        <v>82</v>
      </c>
      <c r="BB340" s="34" t="s">
        <v>82</v>
      </c>
      <c r="BC340" s="34" t="s">
        <v>82</v>
      </c>
      <c r="BD340" s="34" t="s">
        <v>82</v>
      </c>
      <c r="BE340" s="34" t="s">
        <v>82</v>
      </c>
      <c r="BF340" s="34" t="s">
        <v>82</v>
      </c>
      <c r="BG340" s="34" t="s">
        <v>82</v>
      </c>
      <c r="BH340" s="34" t="s">
        <v>82</v>
      </c>
      <c r="BI340" s="34" t="s">
        <v>82</v>
      </c>
      <c r="BJ340" s="34" t="s">
        <v>82</v>
      </c>
      <c r="BK340" s="34" t="s">
        <v>82</v>
      </c>
      <c r="BL340" s="95" t="s">
        <v>82</v>
      </c>
      <c r="BM340" s="124"/>
      <c r="BN340" s="34">
        <v>700</v>
      </c>
    </row>
    <row r="341" spans="1:66" x14ac:dyDescent="0.35">
      <c r="A341" s="123" t="s">
        <v>246</v>
      </c>
      <c r="B341" s="124">
        <v>0</v>
      </c>
      <c r="C341" s="129">
        <v>377</v>
      </c>
      <c r="D341" s="172"/>
      <c r="E341" s="135">
        <v>172</v>
      </c>
      <c r="F341" s="129"/>
      <c r="G341" s="130">
        <v>1.59</v>
      </c>
      <c r="H341" s="129">
        <v>7.02</v>
      </c>
      <c r="I341" s="130">
        <v>2.4300000000000002</v>
      </c>
      <c r="J341" s="129">
        <v>6.96</v>
      </c>
      <c r="K341" s="84">
        <v>5.88</v>
      </c>
      <c r="L341" s="130">
        <v>710</v>
      </c>
      <c r="M341" s="84"/>
      <c r="N341" s="84" t="s">
        <v>82</v>
      </c>
      <c r="O341" s="94" t="s">
        <v>82</v>
      </c>
      <c r="P341" s="94" t="s">
        <v>82</v>
      </c>
      <c r="Q341" s="94" t="s">
        <v>82</v>
      </c>
      <c r="R341" s="34" t="s">
        <v>82</v>
      </c>
      <c r="S341" s="34" t="s">
        <v>82</v>
      </c>
      <c r="T341" s="34" t="s">
        <v>82</v>
      </c>
      <c r="U341" s="34" t="s">
        <v>82</v>
      </c>
      <c r="V341" s="34" t="s">
        <v>82</v>
      </c>
      <c r="W341" s="34" t="s">
        <v>82</v>
      </c>
      <c r="X341" s="34" t="s">
        <v>82</v>
      </c>
      <c r="Y341" s="95" t="s">
        <v>82</v>
      </c>
      <c r="Z341" s="96"/>
      <c r="AA341" s="34" t="s">
        <v>82</v>
      </c>
      <c r="AB341" s="34" t="s">
        <v>82</v>
      </c>
      <c r="AC341" s="34" t="s">
        <v>82</v>
      </c>
      <c r="AD341" s="34" t="s">
        <v>82</v>
      </c>
      <c r="AE341" s="34" t="s">
        <v>82</v>
      </c>
      <c r="AF341" s="34" t="s">
        <v>82</v>
      </c>
      <c r="AG341" s="34" t="s">
        <v>82</v>
      </c>
      <c r="AH341" s="34" t="s">
        <v>82</v>
      </c>
      <c r="AI341" s="34" t="s">
        <v>82</v>
      </c>
      <c r="AJ341" s="34" t="s">
        <v>82</v>
      </c>
      <c r="AK341" s="34" t="s">
        <v>82</v>
      </c>
      <c r="AL341" s="95" t="s">
        <v>82</v>
      </c>
      <c r="AM341" s="96"/>
      <c r="AN341" s="34" t="s">
        <v>82</v>
      </c>
      <c r="AO341" s="34" t="s">
        <v>82</v>
      </c>
      <c r="AP341" s="34" t="s">
        <v>82</v>
      </c>
      <c r="AQ341" s="34" t="s">
        <v>82</v>
      </c>
      <c r="AR341" s="34" t="s">
        <v>82</v>
      </c>
      <c r="AS341" s="34" t="s">
        <v>82</v>
      </c>
      <c r="AT341" s="34" t="s">
        <v>82</v>
      </c>
      <c r="AU341" s="34" t="s">
        <v>82</v>
      </c>
      <c r="AV341" s="34" t="s">
        <v>82</v>
      </c>
      <c r="AW341" s="34" t="s">
        <v>82</v>
      </c>
      <c r="AX341" s="34" t="s">
        <v>82</v>
      </c>
      <c r="AY341" s="95" t="s">
        <v>82</v>
      </c>
      <c r="AZ341" s="96"/>
      <c r="BA341" s="34" t="s">
        <v>82</v>
      </c>
      <c r="BB341" s="34" t="s">
        <v>82</v>
      </c>
      <c r="BC341" s="34" t="s">
        <v>82</v>
      </c>
      <c r="BD341" s="34" t="s">
        <v>82</v>
      </c>
      <c r="BE341" s="34" t="s">
        <v>82</v>
      </c>
      <c r="BF341" s="34" t="s">
        <v>82</v>
      </c>
      <c r="BG341" s="34" t="s">
        <v>82</v>
      </c>
      <c r="BH341" s="34" t="s">
        <v>82</v>
      </c>
      <c r="BI341" s="34" t="s">
        <v>82</v>
      </c>
      <c r="BJ341" s="34" t="s">
        <v>82</v>
      </c>
      <c r="BK341" s="34" t="s">
        <v>82</v>
      </c>
      <c r="BL341" s="95" t="s">
        <v>82</v>
      </c>
      <c r="BM341" s="124"/>
      <c r="BN341" s="34">
        <v>700</v>
      </c>
    </row>
    <row r="342" spans="1:66" ht="13.15" thickBot="1" x14ac:dyDescent="0.4">
      <c r="A342" s="125" t="s">
        <v>247</v>
      </c>
      <c r="B342" s="126">
        <v>0</v>
      </c>
      <c r="C342" s="132">
        <v>94</v>
      </c>
      <c r="D342" s="173"/>
      <c r="E342" s="136">
        <v>0</v>
      </c>
      <c r="F342" s="132"/>
      <c r="G342" s="133">
        <v>2.63</v>
      </c>
      <c r="H342" s="132">
        <v>7.01</v>
      </c>
      <c r="I342" s="133">
        <v>3.74</v>
      </c>
      <c r="J342" s="132">
        <v>7.21</v>
      </c>
      <c r="K342" s="98">
        <v>5.95</v>
      </c>
      <c r="L342" s="133">
        <v>750</v>
      </c>
      <c r="M342" s="98"/>
      <c r="N342" s="98" t="s">
        <v>82</v>
      </c>
      <c r="O342" s="99" t="s">
        <v>82</v>
      </c>
      <c r="P342" s="99" t="s">
        <v>82</v>
      </c>
      <c r="Q342" s="99" t="s">
        <v>82</v>
      </c>
      <c r="R342" s="100" t="s">
        <v>82</v>
      </c>
      <c r="S342" s="100" t="s">
        <v>82</v>
      </c>
      <c r="T342" s="100" t="s">
        <v>82</v>
      </c>
      <c r="U342" s="100" t="s">
        <v>82</v>
      </c>
      <c r="V342" s="100" t="s">
        <v>82</v>
      </c>
      <c r="W342" s="100" t="s">
        <v>82</v>
      </c>
      <c r="X342" s="100" t="s">
        <v>82</v>
      </c>
      <c r="Y342" s="101" t="s">
        <v>82</v>
      </c>
      <c r="Z342" s="134"/>
      <c r="AA342" s="100" t="s">
        <v>82</v>
      </c>
      <c r="AB342" s="100" t="s">
        <v>82</v>
      </c>
      <c r="AC342" s="100" t="s">
        <v>82</v>
      </c>
      <c r="AD342" s="100" t="s">
        <v>82</v>
      </c>
      <c r="AE342" s="100" t="s">
        <v>82</v>
      </c>
      <c r="AF342" s="100" t="s">
        <v>82</v>
      </c>
      <c r="AG342" s="100" t="s">
        <v>82</v>
      </c>
      <c r="AH342" s="100" t="s">
        <v>82</v>
      </c>
      <c r="AI342" s="100" t="s">
        <v>82</v>
      </c>
      <c r="AJ342" s="100" t="s">
        <v>82</v>
      </c>
      <c r="AK342" s="100" t="s">
        <v>82</v>
      </c>
      <c r="AL342" s="101" t="s">
        <v>82</v>
      </c>
      <c r="AM342" s="134"/>
      <c r="AN342" s="100" t="s">
        <v>82</v>
      </c>
      <c r="AO342" s="100" t="s">
        <v>82</v>
      </c>
      <c r="AP342" s="100" t="s">
        <v>82</v>
      </c>
      <c r="AQ342" s="100" t="s">
        <v>82</v>
      </c>
      <c r="AR342" s="100" t="s">
        <v>82</v>
      </c>
      <c r="AS342" s="100" t="s">
        <v>82</v>
      </c>
      <c r="AT342" s="100" t="s">
        <v>82</v>
      </c>
      <c r="AU342" s="100" t="s">
        <v>82</v>
      </c>
      <c r="AV342" s="100" t="s">
        <v>82</v>
      </c>
      <c r="AW342" s="100" t="s">
        <v>82</v>
      </c>
      <c r="AX342" s="100" t="s">
        <v>82</v>
      </c>
      <c r="AY342" s="101" t="s">
        <v>82</v>
      </c>
      <c r="AZ342" s="134"/>
      <c r="BA342" s="100" t="s">
        <v>82</v>
      </c>
      <c r="BB342" s="100" t="s">
        <v>82</v>
      </c>
      <c r="BC342" s="100" t="s">
        <v>82</v>
      </c>
      <c r="BD342" s="100" t="s">
        <v>82</v>
      </c>
      <c r="BE342" s="100" t="s">
        <v>82</v>
      </c>
      <c r="BF342" s="100" t="s">
        <v>82</v>
      </c>
      <c r="BG342" s="100" t="s">
        <v>82</v>
      </c>
      <c r="BH342" s="100" t="s">
        <v>82</v>
      </c>
      <c r="BI342" s="100" t="s">
        <v>82</v>
      </c>
      <c r="BJ342" s="100" t="s">
        <v>82</v>
      </c>
      <c r="BK342" s="100" t="s">
        <v>82</v>
      </c>
      <c r="BL342" s="101" t="s">
        <v>82</v>
      </c>
      <c r="BM342" s="126"/>
      <c r="BN342" s="34">
        <v>700</v>
      </c>
    </row>
    <row r="343" spans="1:66" x14ac:dyDescent="0.35">
      <c r="A343" s="175">
        <v>42795</v>
      </c>
      <c r="B343" s="122">
        <v>0</v>
      </c>
      <c r="C343" s="127">
        <v>94</v>
      </c>
      <c r="D343" s="88"/>
      <c r="E343" s="137">
        <v>237</v>
      </c>
      <c r="F343" s="127" t="s">
        <v>82</v>
      </c>
      <c r="G343" s="128">
        <v>1.76</v>
      </c>
      <c r="H343" s="127">
        <v>6.89</v>
      </c>
      <c r="I343" s="128">
        <v>3.52</v>
      </c>
      <c r="J343" s="127">
        <v>6.99</v>
      </c>
      <c r="K343" s="88">
        <v>3.35</v>
      </c>
      <c r="L343" s="128">
        <v>710</v>
      </c>
      <c r="M343" s="86"/>
      <c r="N343" s="88"/>
      <c r="O343" s="89"/>
      <c r="P343" s="89"/>
      <c r="Q343" s="89"/>
      <c r="R343" s="90"/>
      <c r="S343" s="90"/>
      <c r="T343" s="90"/>
      <c r="U343" s="90"/>
      <c r="V343" s="90"/>
      <c r="W343" s="90"/>
      <c r="X343" s="90"/>
      <c r="Y343" s="91"/>
      <c r="Z343" s="92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1"/>
      <c r="AM343" s="92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1"/>
      <c r="AZ343" s="92"/>
      <c r="BA343" s="90"/>
      <c r="BB343" s="90"/>
      <c r="BC343" s="90"/>
      <c r="BD343" s="90"/>
      <c r="BE343" s="90"/>
      <c r="BF343" s="90"/>
      <c r="BG343" s="90"/>
      <c r="BH343" s="90"/>
      <c r="BI343" s="90"/>
      <c r="BJ343" s="90"/>
      <c r="BK343" s="90"/>
      <c r="BL343" s="91"/>
      <c r="BM343" s="122"/>
      <c r="BN343" s="34">
        <v>700</v>
      </c>
    </row>
    <row r="344" spans="1:66" x14ac:dyDescent="0.35">
      <c r="A344" s="176">
        <v>42796</v>
      </c>
      <c r="B344" s="124">
        <v>0</v>
      </c>
      <c r="C344" s="129">
        <v>91</v>
      </c>
      <c r="D344" s="84"/>
      <c r="E344" s="135">
        <v>0</v>
      </c>
      <c r="F344" s="129"/>
      <c r="G344" s="130">
        <v>1.53</v>
      </c>
      <c r="H344" s="129">
        <v>6.89</v>
      </c>
      <c r="I344" s="130">
        <v>2.72</v>
      </c>
      <c r="J344" s="129">
        <v>7.07</v>
      </c>
      <c r="K344" s="84">
        <v>3</v>
      </c>
      <c r="L344" s="130">
        <v>750</v>
      </c>
      <c r="M344" s="84"/>
      <c r="N344" s="84"/>
      <c r="O344" s="94"/>
      <c r="P344" s="94"/>
      <c r="Q344" s="94"/>
      <c r="R344" s="34"/>
      <c r="S344" s="34"/>
      <c r="T344" s="34"/>
      <c r="U344" s="34"/>
      <c r="V344" s="34"/>
      <c r="W344" s="34"/>
      <c r="X344" s="34"/>
      <c r="Y344" s="95"/>
      <c r="Z344" s="96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95"/>
      <c r="AM344" s="96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95"/>
      <c r="AZ344" s="96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95"/>
      <c r="BM344" s="124"/>
      <c r="BN344" s="34">
        <v>700</v>
      </c>
    </row>
    <row r="345" spans="1:66" x14ac:dyDescent="0.35">
      <c r="A345" s="176">
        <v>42797</v>
      </c>
      <c r="B345" s="124">
        <v>0</v>
      </c>
      <c r="C345" s="129">
        <v>112</v>
      </c>
      <c r="D345" s="84"/>
      <c r="E345" s="135">
        <v>38</v>
      </c>
      <c r="F345" s="129"/>
      <c r="G345" s="130">
        <v>2.38</v>
      </c>
      <c r="H345" s="129">
        <v>6.86</v>
      </c>
      <c r="I345" s="130">
        <v>2.97</v>
      </c>
      <c r="J345" s="129">
        <v>6.98</v>
      </c>
      <c r="K345" s="84">
        <v>8.36</v>
      </c>
      <c r="L345" s="130">
        <v>770</v>
      </c>
      <c r="M345" s="83"/>
      <c r="N345" s="84"/>
      <c r="O345" s="94"/>
      <c r="P345" s="94"/>
      <c r="Q345" s="94"/>
      <c r="R345" s="34"/>
      <c r="S345" s="34"/>
      <c r="T345" s="34"/>
      <c r="U345" s="34"/>
      <c r="V345" s="34"/>
      <c r="W345" s="34"/>
      <c r="X345" s="34"/>
      <c r="Y345" s="95"/>
      <c r="Z345" s="83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95"/>
      <c r="AM345" s="83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95"/>
      <c r="AZ345" s="83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95"/>
      <c r="BM345" s="171"/>
      <c r="BN345" s="34">
        <v>700</v>
      </c>
    </row>
    <row r="346" spans="1:66" x14ac:dyDescent="0.35">
      <c r="A346" s="176">
        <v>42798</v>
      </c>
      <c r="B346" s="124">
        <v>0</v>
      </c>
      <c r="C346" s="129" t="s">
        <v>82</v>
      </c>
      <c r="D346" s="172"/>
      <c r="E346" s="135">
        <v>0</v>
      </c>
      <c r="F346" s="129"/>
      <c r="G346" s="130" t="s">
        <v>82</v>
      </c>
      <c r="H346" s="129" t="s">
        <v>82</v>
      </c>
      <c r="I346" s="130" t="s">
        <v>82</v>
      </c>
      <c r="J346" s="129" t="s">
        <v>82</v>
      </c>
      <c r="K346" s="84" t="s">
        <v>82</v>
      </c>
      <c r="L346" s="130" t="s">
        <v>82</v>
      </c>
      <c r="M346" s="84"/>
      <c r="N346" s="84"/>
      <c r="O346" s="94"/>
      <c r="P346" s="94"/>
      <c r="Q346" s="94"/>
      <c r="R346" s="34"/>
      <c r="S346" s="34"/>
      <c r="T346" s="34"/>
      <c r="U346" s="34"/>
      <c r="V346" s="34"/>
      <c r="W346" s="34"/>
      <c r="X346" s="34"/>
      <c r="Y346" s="95"/>
      <c r="Z346" s="96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95"/>
      <c r="AM346" s="96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95"/>
      <c r="AZ346" s="96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95"/>
      <c r="BM346" s="124"/>
      <c r="BN346" s="34">
        <v>700</v>
      </c>
    </row>
    <row r="347" spans="1:66" x14ac:dyDescent="0.35">
      <c r="A347" s="176">
        <v>42799</v>
      </c>
      <c r="B347" s="124">
        <v>0</v>
      </c>
      <c r="C347" s="129" t="s">
        <v>82</v>
      </c>
      <c r="D347" s="172"/>
      <c r="E347" s="135">
        <v>184</v>
      </c>
      <c r="F347" s="129"/>
      <c r="G347" s="130" t="s">
        <v>82</v>
      </c>
      <c r="H347" s="129" t="s">
        <v>82</v>
      </c>
      <c r="I347" s="130" t="s">
        <v>82</v>
      </c>
      <c r="J347" s="129" t="s">
        <v>82</v>
      </c>
      <c r="K347" s="84" t="s">
        <v>82</v>
      </c>
      <c r="L347" s="130" t="s">
        <v>82</v>
      </c>
      <c r="M347" s="84"/>
      <c r="N347" s="84"/>
      <c r="O347" s="94"/>
      <c r="P347" s="94"/>
      <c r="Q347" s="94"/>
      <c r="R347" s="34"/>
      <c r="S347" s="34"/>
      <c r="T347" s="34"/>
      <c r="U347" s="34"/>
      <c r="V347" s="34"/>
      <c r="W347" s="34"/>
      <c r="X347" s="34"/>
      <c r="Y347" s="95"/>
      <c r="Z347" s="83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95"/>
      <c r="AM347" s="83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95"/>
      <c r="AZ347" s="83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95"/>
      <c r="BM347" s="124"/>
      <c r="BN347" s="34">
        <v>700</v>
      </c>
    </row>
    <row r="348" spans="1:66" x14ac:dyDescent="0.35">
      <c r="A348" s="176">
        <v>42800</v>
      </c>
      <c r="B348" s="124">
        <v>0</v>
      </c>
      <c r="C348" s="129">
        <v>315</v>
      </c>
      <c r="D348" s="172"/>
      <c r="E348" s="135">
        <v>240</v>
      </c>
      <c r="F348" s="129"/>
      <c r="G348" s="130">
        <v>3.05</v>
      </c>
      <c r="H348" s="129">
        <v>6.92</v>
      </c>
      <c r="I348" s="130">
        <v>4.1100000000000003</v>
      </c>
      <c r="J348" s="129">
        <v>7.02</v>
      </c>
      <c r="K348" s="84">
        <v>8.01</v>
      </c>
      <c r="L348" s="130">
        <v>710</v>
      </c>
      <c r="M348" s="84"/>
      <c r="N348" s="84"/>
      <c r="O348" s="94"/>
      <c r="P348" s="94"/>
      <c r="Q348" s="94"/>
      <c r="R348" s="34"/>
      <c r="S348" s="34"/>
      <c r="T348" s="34"/>
      <c r="U348" s="34"/>
      <c r="V348" s="34"/>
      <c r="W348" s="34"/>
      <c r="X348" s="34"/>
      <c r="Y348" s="95"/>
      <c r="Z348" s="83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95"/>
      <c r="AM348" s="83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95"/>
      <c r="AZ348" s="83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95"/>
      <c r="BM348" s="124"/>
      <c r="BN348" s="34">
        <v>700</v>
      </c>
    </row>
    <row r="349" spans="1:66" x14ac:dyDescent="0.35">
      <c r="A349" s="176">
        <v>42801</v>
      </c>
      <c r="B349" s="124">
        <v>0</v>
      </c>
      <c r="C349" s="129">
        <v>86</v>
      </c>
      <c r="D349" s="84"/>
      <c r="E349" s="135">
        <v>0</v>
      </c>
      <c r="F349" s="34"/>
      <c r="G349" s="130">
        <v>3.24</v>
      </c>
      <c r="H349" s="129">
        <v>6.7</v>
      </c>
      <c r="I349" s="130">
        <v>4.01</v>
      </c>
      <c r="J349" s="129">
        <v>7.02</v>
      </c>
      <c r="K349" s="84">
        <v>2.69</v>
      </c>
      <c r="L349" s="130">
        <v>750</v>
      </c>
      <c r="M349" s="78"/>
      <c r="N349" s="84"/>
      <c r="O349" s="94"/>
      <c r="P349" s="94"/>
      <c r="Q349" s="94"/>
      <c r="R349" s="34"/>
      <c r="S349" s="34"/>
      <c r="T349" s="34"/>
      <c r="U349" s="34"/>
      <c r="V349" s="34"/>
      <c r="W349" s="34"/>
      <c r="X349" s="34"/>
      <c r="Y349" s="95"/>
      <c r="Z349" s="83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95"/>
      <c r="AM349" s="83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95"/>
      <c r="AZ349" s="83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95"/>
      <c r="BM349" s="124"/>
      <c r="BN349" s="34">
        <v>700</v>
      </c>
    </row>
    <row r="350" spans="1:66" x14ac:dyDescent="0.35">
      <c r="A350" s="176">
        <v>42802</v>
      </c>
      <c r="B350" s="124">
        <v>0</v>
      </c>
      <c r="C350" s="129" t="s">
        <v>82</v>
      </c>
      <c r="D350" s="84"/>
      <c r="E350" s="135">
        <v>0</v>
      </c>
      <c r="F350" s="34"/>
      <c r="G350" s="130" t="s">
        <v>82</v>
      </c>
      <c r="H350" s="129" t="s">
        <v>82</v>
      </c>
      <c r="I350" s="130" t="s">
        <v>82</v>
      </c>
      <c r="J350" s="129" t="s">
        <v>82</v>
      </c>
      <c r="K350" s="84" t="s">
        <v>82</v>
      </c>
      <c r="L350" s="130" t="s">
        <v>82</v>
      </c>
      <c r="M350" s="78"/>
      <c r="N350" s="84"/>
      <c r="O350" s="94"/>
      <c r="P350" s="94"/>
      <c r="Q350" s="94"/>
      <c r="R350" s="34"/>
      <c r="S350" s="34"/>
      <c r="T350" s="34"/>
      <c r="U350" s="34"/>
      <c r="V350" s="34"/>
      <c r="W350" s="34"/>
      <c r="X350" s="34"/>
      <c r="Y350" s="95"/>
      <c r="Z350" s="83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95"/>
      <c r="AM350" s="83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95"/>
      <c r="AZ350" s="83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95"/>
      <c r="BM350" s="124"/>
      <c r="BN350" s="34">
        <v>700</v>
      </c>
    </row>
    <row r="351" spans="1:66" x14ac:dyDescent="0.35">
      <c r="A351" s="176">
        <v>42803</v>
      </c>
      <c r="B351" s="124">
        <v>100</v>
      </c>
      <c r="C351" s="129">
        <v>589</v>
      </c>
      <c r="D351" s="172"/>
      <c r="E351" s="135">
        <v>207</v>
      </c>
      <c r="F351" s="129"/>
      <c r="G351" s="130">
        <v>4.5599999999999996</v>
      </c>
      <c r="H351" s="129">
        <v>6.87</v>
      </c>
      <c r="I351" s="130">
        <v>5.91</v>
      </c>
      <c r="J351" s="129">
        <v>6.86</v>
      </c>
      <c r="K351" s="84">
        <v>2.98</v>
      </c>
      <c r="L351" s="130">
        <v>990</v>
      </c>
      <c r="M351" s="84"/>
      <c r="N351" s="84"/>
      <c r="O351" s="94"/>
      <c r="P351" s="94"/>
      <c r="Q351" s="94"/>
      <c r="R351" s="34"/>
      <c r="S351" s="34"/>
      <c r="T351" s="34"/>
      <c r="U351" s="34"/>
      <c r="V351" s="34"/>
      <c r="W351" s="34"/>
      <c r="X351" s="34"/>
      <c r="Y351" s="95"/>
      <c r="Z351" s="83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95"/>
      <c r="AM351" s="83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95"/>
      <c r="AZ351" s="96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95"/>
      <c r="BM351" s="124"/>
      <c r="BN351" s="34">
        <v>700</v>
      </c>
    </row>
    <row r="352" spans="1:66" x14ac:dyDescent="0.35">
      <c r="A352" s="176">
        <v>42804</v>
      </c>
      <c r="B352" s="124">
        <v>5</v>
      </c>
      <c r="C352" s="129">
        <v>237</v>
      </c>
      <c r="D352" s="172"/>
      <c r="E352" s="135">
        <v>333</v>
      </c>
      <c r="F352" s="129"/>
      <c r="G352" s="130">
        <v>5.28</v>
      </c>
      <c r="H352" s="129">
        <v>6.91</v>
      </c>
      <c r="I352" s="130">
        <v>5.01</v>
      </c>
      <c r="J352" s="129">
        <v>6.98</v>
      </c>
      <c r="K352" s="84">
        <v>5.73</v>
      </c>
      <c r="L352" s="130">
        <v>980</v>
      </c>
      <c r="M352" s="84"/>
      <c r="N352" s="84"/>
      <c r="O352" s="94"/>
      <c r="P352" s="94"/>
      <c r="Q352" s="94"/>
      <c r="R352" s="34"/>
      <c r="S352" s="34"/>
      <c r="T352" s="34"/>
      <c r="U352" s="34"/>
      <c r="V352" s="34"/>
      <c r="W352" s="34"/>
      <c r="X352" s="34"/>
      <c r="Y352" s="95"/>
      <c r="Z352" s="96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95"/>
      <c r="AM352" s="96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95"/>
      <c r="AZ352" s="96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95"/>
      <c r="BM352" s="124"/>
      <c r="BN352" s="34">
        <v>700</v>
      </c>
    </row>
    <row r="353" spans="1:66" x14ac:dyDescent="0.35">
      <c r="A353" s="176">
        <v>42805</v>
      </c>
      <c r="B353" s="124">
        <v>0</v>
      </c>
      <c r="C353" s="129" t="s">
        <v>82</v>
      </c>
      <c r="D353" s="172"/>
      <c r="E353" s="135">
        <v>329</v>
      </c>
      <c r="F353" s="129"/>
      <c r="G353" s="130" t="s">
        <v>82</v>
      </c>
      <c r="H353" s="129" t="s">
        <v>82</v>
      </c>
      <c r="I353" s="130" t="s">
        <v>82</v>
      </c>
      <c r="J353" s="129" t="s">
        <v>82</v>
      </c>
      <c r="K353" s="84" t="s">
        <v>82</v>
      </c>
      <c r="L353" s="130" t="s">
        <v>82</v>
      </c>
      <c r="M353" s="78"/>
      <c r="N353" s="84"/>
      <c r="O353" s="94"/>
      <c r="P353" s="94"/>
      <c r="Q353" s="94"/>
      <c r="R353" s="34"/>
      <c r="S353" s="34"/>
      <c r="T353" s="34"/>
      <c r="U353" s="34"/>
      <c r="V353" s="34"/>
      <c r="W353" s="34"/>
      <c r="X353" s="34"/>
      <c r="Y353" s="95"/>
      <c r="Z353" s="83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95"/>
      <c r="AM353" s="83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95"/>
      <c r="AZ353" s="96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95"/>
      <c r="BM353" s="124"/>
      <c r="BN353" s="34">
        <v>700</v>
      </c>
    </row>
    <row r="354" spans="1:66" x14ac:dyDescent="0.35">
      <c r="A354" s="176">
        <v>42806</v>
      </c>
      <c r="B354" s="124">
        <v>0</v>
      </c>
      <c r="C354" s="129" t="s">
        <v>82</v>
      </c>
      <c r="D354" s="172"/>
      <c r="E354" s="135">
        <v>337</v>
      </c>
      <c r="F354" s="129"/>
      <c r="G354" s="130" t="s">
        <v>82</v>
      </c>
      <c r="H354" s="129" t="s">
        <v>82</v>
      </c>
      <c r="I354" s="130" t="s">
        <v>82</v>
      </c>
      <c r="J354" s="129" t="s">
        <v>82</v>
      </c>
      <c r="K354" s="84" t="s">
        <v>82</v>
      </c>
      <c r="L354" s="130" t="s">
        <v>82</v>
      </c>
      <c r="M354" s="78"/>
      <c r="N354" s="84"/>
      <c r="O354" s="94"/>
      <c r="P354" s="94"/>
      <c r="Q354" s="94"/>
      <c r="R354" s="34"/>
      <c r="S354" s="34"/>
      <c r="T354" s="34"/>
      <c r="U354" s="34"/>
      <c r="V354" s="34"/>
      <c r="W354" s="34"/>
      <c r="X354" s="34"/>
      <c r="Y354" s="95"/>
      <c r="Z354" s="83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95"/>
      <c r="AM354" s="83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95"/>
      <c r="AZ354" s="96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95"/>
      <c r="BM354" s="171"/>
      <c r="BN354" s="34">
        <v>700</v>
      </c>
    </row>
    <row r="355" spans="1:66" x14ac:dyDescent="0.35">
      <c r="A355" s="176">
        <v>42807</v>
      </c>
      <c r="B355" s="124">
        <v>95</v>
      </c>
      <c r="C355" s="129">
        <v>897</v>
      </c>
      <c r="D355" s="172"/>
      <c r="E355" s="135">
        <v>325</v>
      </c>
      <c r="F355" s="129"/>
      <c r="G355" s="130">
        <v>0.11</v>
      </c>
      <c r="H355" s="129">
        <v>7</v>
      </c>
      <c r="I355" s="130">
        <v>6.24</v>
      </c>
      <c r="J355" s="129">
        <v>7.17</v>
      </c>
      <c r="K355" s="84">
        <v>3.12</v>
      </c>
      <c r="L355" s="130">
        <v>1260</v>
      </c>
      <c r="M355" s="84"/>
      <c r="N355" s="84"/>
      <c r="O355" s="94"/>
      <c r="P355" s="94"/>
      <c r="Q355" s="94"/>
      <c r="R355" s="34"/>
      <c r="S355" s="34"/>
      <c r="T355" s="34"/>
      <c r="U355" s="34"/>
      <c r="V355" s="34"/>
      <c r="W355" s="34"/>
      <c r="X355" s="34"/>
      <c r="Y355" s="95"/>
      <c r="Z355" s="83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95"/>
      <c r="AM355" s="83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95"/>
      <c r="AZ355" s="96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95"/>
      <c r="BM355" s="124"/>
      <c r="BN355" s="34">
        <v>700</v>
      </c>
    </row>
    <row r="356" spans="1:66" x14ac:dyDescent="0.35">
      <c r="A356" s="176">
        <v>42808</v>
      </c>
      <c r="B356" s="124">
        <v>2</v>
      </c>
      <c r="C356" s="129">
        <v>165</v>
      </c>
      <c r="D356" s="84"/>
      <c r="E356" s="135">
        <v>331</v>
      </c>
      <c r="F356" s="34"/>
      <c r="G356" s="130">
        <v>5.34</v>
      </c>
      <c r="H356" s="129">
        <v>7.09</v>
      </c>
      <c r="I356" s="131">
        <v>6.31</v>
      </c>
      <c r="J356" s="129">
        <v>7.21</v>
      </c>
      <c r="K356" s="84">
        <v>4.07</v>
      </c>
      <c r="L356" s="130">
        <v>1130</v>
      </c>
      <c r="M356" s="84"/>
      <c r="N356" s="84"/>
      <c r="O356" s="94"/>
      <c r="P356" s="94"/>
      <c r="Q356" s="94"/>
      <c r="R356" s="34"/>
      <c r="S356" s="34"/>
      <c r="T356" s="34"/>
      <c r="U356" s="34"/>
      <c r="V356" s="34"/>
      <c r="W356" s="34"/>
      <c r="X356" s="34"/>
      <c r="Y356" s="95"/>
      <c r="Z356" s="83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95"/>
      <c r="AM356" s="83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95"/>
      <c r="AZ356" s="96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95"/>
      <c r="BM356" s="124"/>
      <c r="BN356" s="34">
        <v>700</v>
      </c>
    </row>
    <row r="357" spans="1:66" x14ac:dyDescent="0.35">
      <c r="A357" s="176">
        <v>42809</v>
      </c>
      <c r="B357" s="124">
        <v>0</v>
      </c>
      <c r="C357" s="129">
        <v>159</v>
      </c>
      <c r="D357" s="84"/>
      <c r="E357" s="135">
        <v>133</v>
      </c>
      <c r="F357" s="34"/>
      <c r="G357" s="130">
        <v>4.3499999999999996</v>
      </c>
      <c r="H357" s="129">
        <v>6.94</v>
      </c>
      <c r="I357" s="130">
        <v>5.44</v>
      </c>
      <c r="J357" s="129">
        <v>7.02</v>
      </c>
      <c r="K357" s="84">
        <v>4.63</v>
      </c>
      <c r="L357" s="130">
        <v>1100</v>
      </c>
      <c r="M357" s="84"/>
      <c r="N357" s="84"/>
      <c r="O357" s="94"/>
      <c r="P357" s="94"/>
      <c r="Q357" s="94"/>
      <c r="R357" s="34"/>
      <c r="S357" s="34"/>
      <c r="T357" s="34"/>
      <c r="U357" s="34"/>
      <c r="V357" s="34"/>
      <c r="W357" s="34"/>
      <c r="X357" s="34"/>
      <c r="Y357" s="95"/>
      <c r="Z357" s="96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95"/>
      <c r="AM357" s="96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95"/>
      <c r="AZ357" s="96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95"/>
      <c r="BM357" s="124"/>
      <c r="BN357" s="34">
        <v>700</v>
      </c>
    </row>
    <row r="358" spans="1:66" x14ac:dyDescent="0.35">
      <c r="A358" s="176">
        <v>42810</v>
      </c>
      <c r="B358" s="124">
        <v>0</v>
      </c>
      <c r="C358" s="129">
        <v>138</v>
      </c>
      <c r="D358" s="172"/>
      <c r="E358" s="135">
        <v>8</v>
      </c>
      <c r="F358" s="129"/>
      <c r="G358" s="130">
        <v>4.49</v>
      </c>
      <c r="H358" s="129">
        <v>6.86</v>
      </c>
      <c r="I358" s="130">
        <v>4.8600000000000003</v>
      </c>
      <c r="J358" s="129">
        <v>7.15</v>
      </c>
      <c r="K358" s="84">
        <v>3.59</v>
      </c>
      <c r="L358" s="130">
        <v>1130</v>
      </c>
      <c r="M358" s="84"/>
      <c r="N358" s="84"/>
      <c r="O358" s="94"/>
      <c r="P358" s="94"/>
      <c r="Q358" s="94"/>
      <c r="R358" s="34"/>
      <c r="S358" s="34"/>
      <c r="T358" s="34"/>
      <c r="U358" s="34"/>
      <c r="V358" s="34"/>
      <c r="W358" s="34"/>
      <c r="X358" s="34"/>
      <c r="Y358" s="95"/>
      <c r="Z358" s="96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95"/>
      <c r="AM358" s="96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95"/>
      <c r="AZ358" s="96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95"/>
      <c r="BM358" s="124"/>
      <c r="BN358" s="34">
        <v>700</v>
      </c>
    </row>
    <row r="359" spans="1:66" x14ac:dyDescent="0.35">
      <c r="A359" s="176">
        <v>42811</v>
      </c>
      <c r="B359" s="124">
        <v>2</v>
      </c>
      <c r="C359" s="129">
        <v>119</v>
      </c>
      <c r="D359" s="172"/>
      <c r="E359" s="135">
        <v>179</v>
      </c>
      <c r="F359" s="129"/>
      <c r="G359" s="130">
        <v>4.5199999999999996</v>
      </c>
      <c r="H359" s="129">
        <v>6.87</v>
      </c>
      <c r="I359" s="130">
        <v>4.68</v>
      </c>
      <c r="J359" s="129">
        <v>6.95</v>
      </c>
      <c r="K359" s="84">
        <v>3.21</v>
      </c>
      <c r="L359" s="130">
        <v>1150</v>
      </c>
      <c r="M359" s="84"/>
      <c r="N359" s="84"/>
      <c r="O359" s="94"/>
      <c r="P359" s="94"/>
      <c r="Q359" s="94"/>
      <c r="R359" s="34"/>
      <c r="S359" s="34"/>
      <c r="T359" s="34"/>
      <c r="U359" s="34"/>
      <c r="V359" s="34"/>
      <c r="W359" s="34"/>
      <c r="X359" s="34"/>
      <c r="Y359" s="95"/>
      <c r="Z359" s="83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95"/>
      <c r="AM359" s="83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95"/>
      <c r="AZ359" s="83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95"/>
      <c r="BM359" s="171"/>
      <c r="BN359" s="34">
        <v>700</v>
      </c>
    </row>
    <row r="360" spans="1:66" x14ac:dyDescent="0.35">
      <c r="A360" s="176">
        <v>42812</v>
      </c>
      <c r="B360" s="124">
        <v>0</v>
      </c>
      <c r="C360" s="129" t="s">
        <v>82</v>
      </c>
      <c r="D360" s="172"/>
      <c r="E360" s="135">
        <v>359</v>
      </c>
      <c r="F360" s="129"/>
      <c r="G360" s="130" t="s">
        <v>82</v>
      </c>
      <c r="H360" s="129" t="s">
        <v>82</v>
      </c>
      <c r="I360" s="130" t="s">
        <v>82</v>
      </c>
      <c r="J360" s="129" t="s">
        <v>82</v>
      </c>
      <c r="K360" s="84" t="s">
        <v>82</v>
      </c>
      <c r="L360" s="130" t="s">
        <v>82</v>
      </c>
      <c r="M360" s="78"/>
      <c r="N360" s="84"/>
      <c r="O360" s="94"/>
      <c r="P360" s="94"/>
      <c r="Q360" s="94"/>
      <c r="R360" s="34"/>
      <c r="S360" s="34"/>
      <c r="T360" s="34"/>
      <c r="U360" s="34"/>
      <c r="V360" s="34"/>
      <c r="W360" s="34"/>
      <c r="X360" s="34"/>
      <c r="Y360" s="95"/>
      <c r="Z360" s="83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95"/>
      <c r="AM360" s="83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95"/>
      <c r="AZ360" s="83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95"/>
      <c r="BM360" s="171"/>
      <c r="BN360" s="34">
        <v>700</v>
      </c>
    </row>
    <row r="361" spans="1:66" x14ac:dyDescent="0.35">
      <c r="A361" s="176">
        <v>42813</v>
      </c>
      <c r="B361" s="124">
        <v>0</v>
      </c>
      <c r="C361" s="129" t="s">
        <v>82</v>
      </c>
      <c r="D361" s="172"/>
      <c r="E361" s="135">
        <v>357</v>
      </c>
      <c r="F361" s="129"/>
      <c r="G361" s="130" t="s">
        <v>82</v>
      </c>
      <c r="H361" s="129" t="s">
        <v>82</v>
      </c>
      <c r="I361" s="130" t="s">
        <v>82</v>
      </c>
      <c r="J361" s="129" t="s">
        <v>82</v>
      </c>
      <c r="K361" s="84" t="s">
        <v>82</v>
      </c>
      <c r="L361" s="130" t="s">
        <v>82</v>
      </c>
      <c r="M361" s="84"/>
      <c r="N361" s="84"/>
      <c r="O361" s="94"/>
      <c r="P361" s="94"/>
      <c r="Q361" s="94"/>
      <c r="R361" s="34"/>
      <c r="S361" s="34"/>
      <c r="T361" s="34"/>
      <c r="U361" s="34"/>
      <c r="V361" s="34"/>
      <c r="W361" s="34"/>
      <c r="X361" s="34"/>
      <c r="Y361" s="95"/>
      <c r="Z361" s="96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95"/>
      <c r="AM361" s="96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95"/>
      <c r="AZ361" s="96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95"/>
      <c r="BM361" s="124"/>
      <c r="BN361" s="34">
        <v>700</v>
      </c>
    </row>
    <row r="362" spans="1:66" x14ac:dyDescent="0.35">
      <c r="A362" s="176">
        <v>42814</v>
      </c>
      <c r="B362" s="124">
        <v>0</v>
      </c>
      <c r="C362" s="129">
        <v>371</v>
      </c>
      <c r="D362" s="172"/>
      <c r="E362" s="135">
        <v>352</v>
      </c>
      <c r="F362" s="129"/>
      <c r="G362" s="130">
        <v>4.25</v>
      </c>
      <c r="H362" s="129">
        <v>7</v>
      </c>
      <c r="I362" s="130">
        <v>4.92</v>
      </c>
      <c r="J362" s="129">
        <v>7.07</v>
      </c>
      <c r="K362" s="84">
        <v>5.19</v>
      </c>
      <c r="L362" s="130">
        <v>920</v>
      </c>
      <c r="M362" s="78">
        <v>0.36458333333333331</v>
      </c>
      <c r="N362" s="84">
        <v>23</v>
      </c>
      <c r="O362" s="94">
        <v>65</v>
      </c>
      <c r="P362" s="94">
        <v>4.8</v>
      </c>
      <c r="Q362" s="94">
        <v>0.44</v>
      </c>
      <c r="R362" s="34">
        <v>8.3000000000000007</v>
      </c>
      <c r="S362" s="34">
        <v>7.8</v>
      </c>
      <c r="T362" s="34">
        <v>5.8</v>
      </c>
      <c r="U362" s="34">
        <v>3100</v>
      </c>
      <c r="V362" s="34">
        <v>32000</v>
      </c>
      <c r="W362" s="34">
        <v>40</v>
      </c>
      <c r="X362" s="34">
        <v>514</v>
      </c>
      <c r="Y362" s="95">
        <v>7.07</v>
      </c>
      <c r="Z362" s="83">
        <v>0.36805555555555558</v>
      </c>
      <c r="AA362" s="34">
        <v>1.3</v>
      </c>
      <c r="AB362" s="34">
        <v>1.8</v>
      </c>
      <c r="AC362" s="34">
        <v>4.5</v>
      </c>
      <c r="AD362" s="34">
        <v>0.42</v>
      </c>
      <c r="AE362" s="34">
        <v>1.1000000000000001</v>
      </c>
      <c r="AF362" s="34">
        <v>6</v>
      </c>
      <c r="AG362" s="34">
        <v>5.5</v>
      </c>
      <c r="AH362" s="34">
        <v>1.6</v>
      </c>
      <c r="AI362" s="34">
        <v>1.6</v>
      </c>
      <c r="AJ362" s="34">
        <v>0.15</v>
      </c>
      <c r="AK362" s="34">
        <v>539</v>
      </c>
      <c r="AL362" s="95">
        <v>7.43</v>
      </c>
      <c r="AM362" s="83">
        <v>0.38194444444444442</v>
      </c>
      <c r="AN362" s="34">
        <v>1.2</v>
      </c>
      <c r="AO362" s="34">
        <v>4.5999999999999996</v>
      </c>
      <c r="AP362" s="34">
        <v>2.4E-2</v>
      </c>
      <c r="AQ362" s="34">
        <v>0.4</v>
      </c>
      <c r="AR362" s="34">
        <v>0.37</v>
      </c>
      <c r="AS362" s="34">
        <v>7.3999999999999996E-2</v>
      </c>
      <c r="AT362" s="34">
        <v>3.4000000000000002E-2</v>
      </c>
      <c r="AU362" s="34">
        <v>94</v>
      </c>
      <c r="AV362" s="34">
        <v>710</v>
      </c>
      <c r="AW362" s="34">
        <v>6.2</v>
      </c>
      <c r="AX362" s="34">
        <v>340</v>
      </c>
      <c r="AY362" s="95">
        <v>6.96</v>
      </c>
      <c r="AZ362" s="83">
        <v>0.3611111111111111</v>
      </c>
      <c r="BA362" s="34">
        <v>1.4</v>
      </c>
      <c r="BB362" s="34">
        <v>11</v>
      </c>
      <c r="BC362" s="34">
        <v>0.48</v>
      </c>
      <c r="BD362" s="34">
        <v>0.4</v>
      </c>
      <c r="BE362" s="34">
        <v>0.48</v>
      </c>
      <c r="BF362" s="34">
        <v>0.62</v>
      </c>
      <c r="BG362" s="34">
        <v>0.46</v>
      </c>
      <c r="BH362" s="34">
        <v>200</v>
      </c>
      <c r="BI362" s="34">
        <v>540</v>
      </c>
      <c r="BJ362" s="34">
        <v>5.4</v>
      </c>
      <c r="BK362" s="34">
        <v>2053</v>
      </c>
      <c r="BL362" s="95">
        <v>7.03</v>
      </c>
      <c r="BM362" s="171">
        <v>0.29444444444444445</v>
      </c>
      <c r="BN362" s="34">
        <v>700</v>
      </c>
    </row>
    <row r="363" spans="1:66" x14ac:dyDescent="0.35">
      <c r="A363" s="176">
        <v>42815</v>
      </c>
      <c r="B363" s="124">
        <v>0</v>
      </c>
      <c r="C363" s="129">
        <v>100</v>
      </c>
      <c r="D363" s="84"/>
      <c r="E363" s="135">
        <v>287</v>
      </c>
      <c r="F363" s="129"/>
      <c r="G363" s="130">
        <v>4.6900000000000004</v>
      </c>
      <c r="H363" s="129">
        <v>7.01</v>
      </c>
      <c r="I363" s="130">
        <v>5.34</v>
      </c>
      <c r="J363" s="129">
        <v>7.14</v>
      </c>
      <c r="K363" s="84">
        <v>8.4</v>
      </c>
      <c r="L363" s="130">
        <v>890</v>
      </c>
      <c r="M363" s="78"/>
      <c r="N363" s="84"/>
      <c r="O363" s="94"/>
      <c r="P363" s="94"/>
      <c r="Q363" s="94"/>
      <c r="R363" s="34"/>
      <c r="S363" s="34"/>
      <c r="T363" s="34"/>
      <c r="U363" s="34"/>
      <c r="V363" s="34"/>
      <c r="W363" s="34"/>
      <c r="X363" s="34"/>
      <c r="Y363" s="95"/>
      <c r="Z363" s="83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95"/>
      <c r="AM363" s="83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95"/>
      <c r="AZ363" s="83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95"/>
      <c r="BM363" s="171"/>
      <c r="BN363" s="34">
        <v>700</v>
      </c>
    </row>
    <row r="364" spans="1:66" x14ac:dyDescent="0.35">
      <c r="A364" s="176">
        <v>42816</v>
      </c>
      <c r="B364" s="124">
        <v>0</v>
      </c>
      <c r="C364" s="129">
        <v>88</v>
      </c>
      <c r="D364" s="84"/>
      <c r="E364" s="135">
        <v>351</v>
      </c>
      <c r="F364" s="129"/>
      <c r="G364" s="130">
        <v>4.66</v>
      </c>
      <c r="H364" s="129">
        <v>6.97</v>
      </c>
      <c r="I364" s="130">
        <v>4.87</v>
      </c>
      <c r="J364" s="129">
        <v>7.01</v>
      </c>
      <c r="K364" s="84">
        <v>3.91</v>
      </c>
      <c r="L364" s="130">
        <v>840</v>
      </c>
      <c r="M364" s="84"/>
      <c r="N364" s="84"/>
      <c r="O364" s="94"/>
      <c r="P364" s="94"/>
      <c r="Q364" s="94"/>
      <c r="R364" s="34"/>
      <c r="S364" s="34"/>
      <c r="T364" s="34"/>
      <c r="U364" s="34"/>
      <c r="V364" s="34"/>
      <c r="W364" s="34"/>
      <c r="X364" s="34"/>
      <c r="Y364" s="95"/>
      <c r="Z364" s="96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95"/>
      <c r="AM364" s="96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95"/>
      <c r="AZ364" s="96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95"/>
      <c r="BM364" s="124"/>
      <c r="BN364" s="34">
        <v>700</v>
      </c>
    </row>
    <row r="365" spans="1:66" x14ac:dyDescent="0.35">
      <c r="A365" s="176">
        <v>42817</v>
      </c>
      <c r="B365" s="124">
        <v>0</v>
      </c>
      <c r="C365" s="129">
        <v>76</v>
      </c>
      <c r="D365" s="172"/>
      <c r="E365" s="135">
        <v>129</v>
      </c>
      <c r="F365" s="129"/>
      <c r="G365" s="130">
        <v>4.38</v>
      </c>
      <c r="H365" s="129">
        <v>6.9</v>
      </c>
      <c r="I365" s="130">
        <v>5.53</v>
      </c>
      <c r="J365" s="129">
        <v>7.15</v>
      </c>
      <c r="K365" s="84">
        <v>3.34</v>
      </c>
      <c r="L365" s="130">
        <v>750</v>
      </c>
      <c r="M365" s="84"/>
      <c r="N365" s="84"/>
      <c r="O365" s="94"/>
      <c r="P365" s="94"/>
      <c r="Q365" s="94"/>
      <c r="R365" s="34"/>
      <c r="S365" s="34"/>
      <c r="T365" s="34"/>
      <c r="U365" s="34"/>
      <c r="V365" s="34"/>
      <c r="W365" s="34"/>
      <c r="X365" s="34"/>
      <c r="Y365" s="95"/>
      <c r="Z365" s="96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95"/>
      <c r="AM365" s="96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95"/>
      <c r="AZ365" s="96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95"/>
      <c r="BM365" s="124"/>
      <c r="BN365" s="34">
        <v>700</v>
      </c>
    </row>
    <row r="366" spans="1:66" x14ac:dyDescent="0.35">
      <c r="A366" s="176">
        <v>42818</v>
      </c>
      <c r="B366" s="124">
        <v>0</v>
      </c>
      <c r="C366" s="129">
        <v>100</v>
      </c>
      <c r="D366" s="172"/>
      <c r="E366" s="135">
        <v>43</v>
      </c>
      <c r="F366" s="129"/>
      <c r="G366" s="130">
        <v>4.26</v>
      </c>
      <c r="H366" s="129">
        <v>6.95</v>
      </c>
      <c r="I366" s="130">
        <v>5.18</v>
      </c>
      <c r="J366" s="129">
        <v>7.16</v>
      </c>
      <c r="K366" s="84">
        <v>4.5199999999999996</v>
      </c>
      <c r="L366" s="130">
        <v>770</v>
      </c>
      <c r="M366" s="84"/>
      <c r="N366" s="84"/>
      <c r="O366" s="94"/>
      <c r="P366" s="94"/>
      <c r="Q366" s="94"/>
      <c r="R366" s="34"/>
      <c r="S366" s="34"/>
      <c r="T366" s="34"/>
      <c r="U366" s="34"/>
      <c r="V366" s="34"/>
      <c r="W366" s="34"/>
      <c r="X366" s="34"/>
      <c r="Y366" s="95"/>
      <c r="Z366" s="83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95"/>
      <c r="AM366" s="83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95"/>
      <c r="AZ366" s="96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95"/>
      <c r="BM366" s="124"/>
      <c r="BN366" s="34">
        <v>700</v>
      </c>
    </row>
    <row r="367" spans="1:66" x14ac:dyDescent="0.35">
      <c r="A367" s="176">
        <v>42819</v>
      </c>
      <c r="B367" s="124">
        <v>0</v>
      </c>
      <c r="C367" s="129" t="s">
        <v>82</v>
      </c>
      <c r="D367" s="172"/>
      <c r="E367" s="135">
        <v>142</v>
      </c>
      <c r="F367" s="129"/>
      <c r="G367" s="130" t="s">
        <v>82</v>
      </c>
      <c r="H367" s="129" t="s">
        <v>82</v>
      </c>
      <c r="I367" s="130" t="s">
        <v>82</v>
      </c>
      <c r="J367" s="129" t="s">
        <v>82</v>
      </c>
      <c r="K367" s="84" t="s">
        <v>82</v>
      </c>
      <c r="L367" s="130" t="s">
        <v>82</v>
      </c>
      <c r="M367" s="84"/>
      <c r="N367" s="84"/>
      <c r="O367" s="94"/>
      <c r="P367" s="94"/>
      <c r="Q367" s="94"/>
      <c r="R367" s="34"/>
      <c r="S367" s="34"/>
      <c r="T367" s="34"/>
      <c r="U367" s="34"/>
      <c r="V367" s="34"/>
      <c r="W367" s="34"/>
      <c r="X367" s="34"/>
      <c r="Y367" s="95"/>
      <c r="Z367" s="96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95"/>
      <c r="AM367" s="96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95"/>
      <c r="AZ367" s="96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95"/>
      <c r="BM367" s="124"/>
      <c r="BN367" s="34">
        <v>700</v>
      </c>
    </row>
    <row r="368" spans="1:66" x14ac:dyDescent="0.35">
      <c r="A368" s="176">
        <v>42820</v>
      </c>
      <c r="B368" s="124">
        <v>0</v>
      </c>
      <c r="C368" s="129" t="s">
        <v>82</v>
      </c>
      <c r="D368" s="172"/>
      <c r="E368" s="135">
        <v>23</v>
      </c>
      <c r="F368" s="129"/>
      <c r="G368" s="130" t="s">
        <v>82</v>
      </c>
      <c r="H368" s="129" t="s">
        <v>82</v>
      </c>
      <c r="I368" s="130" t="s">
        <v>82</v>
      </c>
      <c r="J368" s="129" t="s">
        <v>82</v>
      </c>
      <c r="K368" s="84" t="s">
        <v>82</v>
      </c>
      <c r="L368" s="130" t="s">
        <v>82</v>
      </c>
      <c r="M368" s="84"/>
      <c r="N368" s="84"/>
      <c r="O368" s="94"/>
      <c r="P368" s="94"/>
      <c r="Q368" s="94"/>
      <c r="R368" s="34"/>
      <c r="S368" s="34"/>
      <c r="T368" s="34"/>
      <c r="U368" s="34"/>
      <c r="V368" s="34"/>
      <c r="W368" s="34"/>
      <c r="X368" s="34"/>
      <c r="Y368" s="95"/>
      <c r="Z368" s="96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95"/>
      <c r="AM368" s="96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95"/>
      <c r="AZ368" s="96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95"/>
      <c r="BM368" s="124"/>
      <c r="BN368" s="34">
        <v>700</v>
      </c>
    </row>
    <row r="369" spans="1:66" x14ac:dyDescent="0.35">
      <c r="A369" s="176">
        <v>42821</v>
      </c>
      <c r="B369" s="124">
        <v>26</v>
      </c>
      <c r="C369" s="129">
        <v>268</v>
      </c>
      <c r="D369" s="172"/>
      <c r="E369" s="135">
        <v>275</v>
      </c>
      <c r="F369" s="129"/>
      <c r="G369" s="130">
        <v>4.62</v>
      </c>
      <c r="H369" s="129">
        <v>7</v>
      </c>
      <c r="I369" s="130">
        <v>5.6</v>
      </c>
      <c r="J369" s="129">
        <v>7.34</v>
      </c>
      <c r="K369" s="84">
        <v>3.86</v>
      </c>
      <c r="L369" s="130">
        <v>740</v>
      </c>
      <c r="M369" s="84"/>
      <c r="N369" s="84"/>
      <c r="O369" s="94"/>
      <c r="P369" s="94"/>
      <c r="Q369" s="94"/>
      <c r="R369" s="34"/>
      <c r="S369" s="34"/>
      <c r="T369" s="34"/>
      <c r="U369" s="34"/>
      <c r="V369" s="34"/>
      <c r="W369" s="34"/>
      <c r="X369" s="34"/>
      <c r="Y369" s="95"/>
      <c r="Z369" s="96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95"/>
      <c r="AM369" s="96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95"/>
      <c r="AZ369" s="96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95"/>
      <c r="BM369" s="124"/>
      <c r="BN369" s="34">
        <v>700</v>
      </c>
    </row>
    <row r="370" spans="1:66" x14ac:dyDescent="0.35">
      <c r="A370" s="176">
        <v>42822</v>
      </c>
      <c r="B370" s="124">
        <v>2</v>
      </c>
      <c r="C370" s="129">
        <v>107</v>
      </c>
      <c r="D370" s="84"/>
      <c r="E370" s="135">
        <v>0</v>
      </c>
      <c r="F370" s="129"/>
      <c r="G370" s="130">
        <v>4.66</v>
      </c>
      <c r="H370" s="129">
        <v>7.11</v>
      </c>
      <c r="I370" s="130">
        <v>6.2</v>
      </c>
      <c r="J370" s="129">
        <v>7.37</v>
      </c>
      <c r="K370" s="84">
        <v>4.2699999999999996</v>
      </c>
      <c r="L370" s="130">
        <v>760</v>
      </c>
      <c r="M370" s="84"/>
      <c r="N370" s="84"/>
      <c r="O370" s="94"/>
      <c r="P370" s="94"/>
      <c r="Q370" s="94"/>
      <c r="R370" s="34"/>
      <c r="S370" s="34"/>
      <c r="T370" s="34"/>
      <c r="U370" s="34"/>
      <c r="V370" s="34"/>
      <c r="W370" s="34"/>
      <c r="X370" s="34"/>
      <c r="Y370" s="95"/>
      <c r="Z370" s="96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95"/>
      <c r="AM370" s="96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95"/>
      <c r="AZ370" s="96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95"/>
      <c r="BM370" s="124"/>
      <c r="BN370" s="34">
        <v>700</v>
      </c>
    </row>
    <row r="371" spans="1:66" x14ac:dyDescent="0.35">
      <c r="A371" s="176">
        <v>42823</v>
      </c>
      <c r="B371" s="124">
        <v>57</v>
      </c>
      <c r="C371" s="129">
        <v>128</v>
      </c>
      <c r="D371" s="172"/>
      <c r="E371" s="135">
        <v>339</v>
      </c>
      <c r="F371" s="129"/>
      <c r="G371" s="130">
        <v>4.28</v>
      </c>
      <c r="H371" s="129">
        <v>6.93</v>
      </c>
      <c r="I371" s="130">
        <v>5.77</v>
      </c>
      <c r="J371" s="129">
        <v>7.29</v>
      </c>
      <c r="K371" s="84">
        <v>2.99</v>
      </c>
      <c r="L371" s="130">
        <v>770</v>
      </c>
      <c r="M371" s="84"/>
      <c r="N371" s="84"/>
      <c r="O371" s="94"/>
      <c r="P371" s="94"/>
      <c r="Q371" s="94"/>
      <c r="R371" s="34"/>
      <c r="S371" s="34"/>
      <c r="T371" s="34"/>
      <c r="U371" s="34"/>
      <c r="V371" s="34"/>
      <c r="W371" s="34"/>
      <c r="X371" s="34"/>
      <c r="Y371" s="95"/>
      <c r="Z371" s="96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95"/>
      <c r="AM371" s="96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95"/>
      <c r="AZ371" s="96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95"/>
      <c r="BM371" s="124"/>
      <c r="BN371" s="34">
        <v>700</v>
      </c>
    </row>
    <row r="372" spans="1:66" x14ac:dyDescent="0.35">
      <c r="A372" s="176">
        <v>42824</v>
      </c>
      <c r="B372" s="124">
        <v>5</v>
      </c>
      <c r="C372" s="129">
        <v>203</v>
      </c>
      <c r="D372" s="172"/>
      <c r="E372" s="135">
        <v>351</v>
      </c>
      <c r="F372" s="129"/>
      <c r="G372" s="130">
        <v>4.82</v>
      </c>
      <c r="H372" s="129">
        <v>7.14</v>
      </c>
      <c r="I372" s="130">
        <v>6.71</v>
      </c>
      <c r="J372" s="129">
        <v>7.37</v>
      </c>
      <c r="K372" s="84">
        <v>4.82</v>
      </c>
      <c r="L372" s="130">
        <v>740</v>
      </c>
      <c r="M372" s="84"/>
      <c r="N372" s="84"/>
      <c r="O372" s="94"/>
      <c r="P372" s="94"/>
      <c r="Q372" s="94"/>
      <c r="R372" s="34"/>
      <c r="S372" s="34"/>
      <c r="T372" s="34"/>
      <c r="U372" s="34"/>
      <c r="V372" s="34"/>
      <c r="W372" s="34"/>
      <c r="X372" s="34"/>
      <c r="Y372" s="95"/>
      <c r="Z372" s="96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95"/>
      <c r="AM372" s="96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95"/>
      <c r="AZ372" s="96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95"/>
      <c r="BM372" s="124"/>
      <c r="BN372" s="34">
        <v>700</v>
      </c>
    </row>
    <row r="373" spans="1:66" ht="13.15" thickBot="1" x14ac:dyDescent="0.4">
      <c r="A373" s="177">
        <v>42825</v>
      </c>
      <c r="B373" s="126">
        <v>0</v>
      </c>
      <c r="C373" s="132">
        <v>124</v>
      </c>
      <c r="D373" s="173"/>
      <c r="E373" s="136">
        <v>15</v>
      </c>
      <c r="F373" s="132"/>
      <c r="G373" s="133">
        <v>5.64</v>
      </c>
      <c r="H373" s="132">
        <v>7</v>
      </c>
      <c r="I373" s="133">
        <v>6.4</v>
      </c>
      <c r="J373" s="132">
        <v>7.31</v>
      </c>
      <c r="K373" s="98">
        <v>4.46</v>
      </c>
      <c r="L373" s="133">
        <v>750</v>
      </c>
      <c r="M373" s="98"/>
      <c r="N373" s="98"/>
      <c r="O373" s="99"/>
      <c r="P373" s="99"/>
      <c r="Q373" s="99"/>
      <c r="R373" s="100"/>
      <c r="S373" s="100"/>
      <c r="T373" s="100"/>
      <c r="U373" s="100"/>
      <c r="V373" s="100"/>
      <c r="W373" s="100"/>
      <c r="X373" s="100"/>
      <c r="Y373" s="101"/>
      <c r="Z373" s="134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1"/>
      <c r="AM373" s="134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1"/>
      <c r="AZ373" s="134"/>
      <c r="BA373" s="100"/>
      <c r="BB373" s="100"/>
      <c r="BC373" s="100"/>
      <c r="BD373" s="100"/>
      <c r="BE373" s="100"/>
      <c r="BF373" s="100"/>
      <c r="BG373" s="100"/>
      <c r="BH373" s="100"/>
      <c r="BI373" s="100"/>
      <c r="BJ373" s="100"/>
      <c r="BK373" s="100"/>
      <c r="BL373" s="101"/>
      <c r="BM373" s="126"/>
      <c r="BN373" s="34">
        <v>700</v>
      </c>
    </row>
    <row r="374" spans="1:66" x14ac:dyDescent="0.35">
      <c r="A374" s="68"/>
      <c r="B374" s="46"/>
      <c r="C374" s="47"/>
      <c r="D374" s="48"/>
      <c r="E374" s="49"/>
      <c r="F374" s="47"/>
      <c r="G374" s="49"/>
      <c r="H374" s="47"/>
      <c r="I374" s="49"/>
      <c r="J374" s="47"/>
      <c r="K374" s="48"/>
      <c r="L374" s="49"/>
      <c r="M374" s="47"/>
      <c r="N374" s="48"/>
      <c r="O374" s="48"/>
      <c r="P374" s="48"/>
      <c r="Q374" s="48"/>
      <c r="R374" s="48"/>
      <c r="S374" s="48"/>
      <c r="T374" s="48" t="s">
        <v>82</v>
      </c>
      <c r="U374" s="48" t="s">
        <v>82</v>
      </c>
      <c r="V374" s="50" t="s">
        <v>82</v>
      </c>
      <c r="W374" s="48"/>
      <c r="X374" s="48" t="s">
        <v>82</v>
      </c>
      <c r="Y374" s="49" t="s">
        <v>82</v>
      </c>
      <c r="Z374" s="47"/>
      <c r="AA374" s="48" t="s">
        <v>82</v>
      </c>
      <c r="AB374" s="48" t="s">
        <v>82</v>
      </c>
      <c r="AC374" s="48" t="s">
        <v>82</v>
      </c>
      <c r="AD374" s="48" t="s">
        <v>82</v>
      </c>
      <c r="AE374" s="48" t="s">
        <v>82</v>
      </c>
      <c r="AF374" s="48" t="s">
        <v>82</v>
      </c>
      <c r="AG374" s="48" t="s">
        <v>82</v>
      </c>
      <c r="AH374" s="48" t="s">
        <v>82</v>
      </c>
      <c r="AI374" s="48" t="s">
        <v>82</v>
      </c>
      <c r="AJ374" s="48" t="s">
        <v>82</v>
      </c>
      <c r="AK374" s="48" t="s">
        <v>82</v>
      </c>
      <c r="AL374" s="49" t="s">
        <v>82</v>
      </c>
      <c r="AM374" s="47"/>
      <c r="AN374" s="50"/>
      <c r="AO374" s="50"/>
      <c r="AP374" s="48"/>
      <c r="AQ374" s="48"/>
      <c r="AR374" s="48"/>
      <c r="AS374" s="48"/>
      <c r="AT374" s="48"/>
      <c r="AU374" s="48"/>
      <c r="AV374" s="48"/>
      <c r="AW374" s="48"/>
      <c r="AX374" s="48"/>
      <c r="AY374" s="49"/>
      <c r="AZ374" s="51"/>
      <c r="BA374" s="50"/>
      <c r="BB374" s="50"/>
      <c r="BC374" s="50"/>
      <c r="BD374" s="50"/>
      <c r="BE374" s="52"/>
      <c r="BF374" s="52"/>
      <c r="BG374" s="52"/>
      <c r="BH374" s="53"/>
      <c r="BI374" s="53"/>
      <c r="BJ374" s="52"/>
      <c r="BK374" s="52"/>
      <c r="BL374" s="54"/>
      <c r="BM374" s="54"/>
      <c r="BN374" s="31"/>
    </row>
    <row r="375" spans="1:66" x14ac:dyDescent="0.35">
      <c r="A375" s="69" t="s">
        <v>79</v>
      </c>
      <c r="B375" s="55">
        <f>SUM(B9:B373)</f>
        <v>1749.5</v>
      </c>
      <c r="C375" s="143">
        <f>SUM(C9:C373)</f>
        <v>36355</v>
      </c>
      <c r="D375" s="41"/>
      <c r="E375" s="144">
        <f>SUM(E9:E373)</f>
        <v>44935</v>
      </c>
      <c r="F375" s="56"/>
      <c r="G375" s="57"/>
      <c r="H375" s="56"/>
      <c r="I375" s="57"/>
      <c r="J375" s="56"/>
      <c r="K375" s="41"/>
      <c r="L375" s="57"/>
      <c r="M375" s="56"/>
      <c r="N375" s="41"/>
      <c r="O375" s="41"/>
      <c r="P375" s="41"/>
      <c r="Q375" s="41"/>
      <c r="R375" s="41"/>
      <c r="S375" s="41"/>
      <c r="T375" s="41" t="s">
        <v>82</v>
      </c>
      <c r="U375" s="41" t="s">
        <v>82</v>
      </c>
      <c r="V375" s="58" t="s">
        <v>82</v>
      </c>
      <c r="W375" s="41"/>
      <c r="X375" s="41" t="s">
        <v>82</v>
      </c>
      <c r="Y375" s="57"/>
      <c r="Z375" s="56"/>
      <c r="AA375" s="41" t="s">
        <v>82</v>
      </c>
      <c r="AB375" s="41" t="s">
        <v>82</v>
      </c>
      <c r="AC375" s="41" t="s">
        <v>82</v>
      </c>
      <c r="AD375" s="41" t="s">
        <v>82</v>
      </c>
      <c r="AE375" s="41" t="s">
        <v>82</v>
      </c>
      <c r="AF375" s="41" t="s">
        <v>82</v>
      </c>
      <c r="AG375" s="41" t="s">
        <v>82</v>
      </c>
      <c r="AH375" s="41" t="s">
        <v>82</v>
      </c>
      <c r="AI375" s="41" t="s">
        <v>82</v>
      </c>
      <c r="AJ375" s="41" t="s">
        <v>82</v>
      </c>
      <c r="AK375" s="41" t="s">
        <v>82</v>
      </c>
      <c r="AL375" s="57" t="s">
        <v>82</v>
      </c>
      <c r="AM375" s="56"/>
      <c r="AN375" s="58"/>
      <c r="AO375" s="58"/>
      <c r="AP375" s="41"/>
      <c r="AQ375" s="41"/>
      <c r="AR375" s="41"/>
      <c r="AS375" s="41"/>
      <c r="AT375" s="41"/>
      <c r="AU375" s="41"/>
      <c r="AV375" s="41"/>
      <c r="AW375" s="41"/>
      <c r="AX375" s="41"/>
      <c r="AY375" s="57"/>
      <c r="AZ375" s="59"/>
      <c r="BA375" s="58"/>
      <c r="BB375" s="58"/>
      <c r="BC375" s="58"/>
      <c r="BD375" s="58"/>
      <c r="BE375" s="41"/>
      <c r="BF375" s="41"/>
      <c r="BG375" s="41"/>
      <c r="BH375" s="60"/>
      <c r="BI375" s="60"/>
      <c r="BJ375" s="41"/>
      <c r="BK375" s="58"/>
      <c r="BL375" s="57"/>
      <c r="BM375" s="57"/>
      <c r="BN375" s="32"/>
    </row>
    <row r="376" spans="1:66" x14ac:dyDescent="0.35">
      <c r="A376" s="69" t="s">
        <v>80</v>
      </c>
      <c r="B376" s="55">
        <f t="shared" ref="B376:L376" si="0">IF(COUNT(B8:B372)&gt;0,(MAX(B$9:B$373)),"")</f>
        <v>100</v>
      </c>
      <c r="C376" s="56">
        <f t="shared" si="0"/>
        <v>897</v>
      </c>
      <c r="D376" s="41" t="str">
        <f t="shared" si="0"/>
        <v/>
      </c>
      <c r="E376" s="57">
        <f t="shared" si="0"/>
        <v>457</v>
      </c>
      <c r="F376" s="56" t="str">
        <f t="shared" si="0"/>
        <v/>
      </c>
      <c r="G376" s="57">
        <f t="shared" si="0"/>
        <v>9.5399999999999991</v>
      </c>
      <c r="H376" s="56">
        <f t="shared" si="0"/>
        <v>8.15</v>
      </c>
      <c r="I376" s="57">
        <f t="shared" si="0"/>
        <v>16.21</v>
      </c>
      <c r="J376" s="56">
        <f t="shared" si="0"/>
        <v>9.42</v>
      </c>
      <c r="K376" s="41">
        <f t="shared" si="0"/>
        <v>13.11</v>
      </c>
      <c r="L376" s="57">
        <f t="shared" si="0"/>
        <v>1260</v>
      </c>
      <c r="M376" s="56"/>
      <c r="N376" s="41">
        <f t="shared" ref="N376:Y376" si="1">IF(COUNT(N8:N372)&gt;0,(MAX(N$9:N$373)),"")</f>
        <v>33</v>
      </c>
      <c r="O376" s="41">
        <f t="shared" si="1"/>
        <v>120</v>
      </c>
      <c r="P376" s="41">
        <f t="shared" si="1"/>
        <v>17</v>
      </c>
      <c r="Q376" s="41">
        <f t="shared" si="1"/>
        <v>57</v>
      </c>
      <c r="R376" s="41">
        <f t="shared" si="1"/>
        <v>61</v>
      </c>
      <c r="S376" s="41">
        <f t="shared" si="1"/>
        <v>14</v>
      </c>
      <c r="T376" s="41">
        <f t="shared" si="1"/>
        <v>10</v>
      </c>
      <c r="U376" s="41">
        <f t="shared" si="1"/>
        <v>25000</v>
      </c>
      <c r="V376" s="58">
        <f t="shared" si="1"/>
        <v>48000</v>
      </c>
      <c r="W376" s="41">
        <f t="shared" si="1"/>
        <v>55</v>
      </c>
      <c r="X376" s="41">
        <f t="shared" si="1"/>
        <v>1970</v>
      </c>
      <c r="Y376" s="57">
        <f t="shared" si="1"/>
        <v>8.59</v>
      </c>
      <c r="Z376" s="56"/>
      <c r="AA376" s="41">
        <f t="shared" ref="AA376:AL376" si="2">IF(COUNT(AA8:AA372)&gt;0,(MAX(AA$9:AA$373)),"")</f>
        <v>3</v>
      </c>
      <c r="AB376" s="41">
        <f t="shared" si="2"/>
        <v>3.6</v>
      </c>
      <c r="AC376" s="41">
        <f t="shared" si="2"/>
        <v>18</v>
      </c>
      <c r="AD376" s="41">
        <f t="shared" si="2"/>
        <v>51</v>
      </c>
      <c r="AE376" s="41">
        <f t="shared" si="2"/>
        <v>52</v>
      </c>
      <c r="AF376" s="41">
        <f t="shared" si="2"/>
        <v>13</v>
      </c>
      <c r="AG376" s="41">
        <f t="shared" si="2"/>
        <v>10</v>
      </c>
      <c r="AH376" s="41">
        <f t="shared" si="2"/>
        <v>16</v>
      </c>
      <c r="AI376" s="41">
        <f t="shared" si="2"/>
        <v>70</v>
      </c>
      <c r="AJ376" s="41">
        <f t="shared" si="2"/>
        <v>1.1000000000000001</v>
      </c>
      <c r="AK376" s="41">
        <f t="shared" si="2"/>
        <v>1312</v>
      </c>
      <c r="AL376" s="57">
        <f t="shared" si="2"/>
        <v>7.98</v>
      </c>
      <c r="AM376" s="56"/>
      <c r="AN376" s="58">
        <f t="shared" ref="AN376:AY376" si="3">IF(COUNT(AN8:AN372)&gt;0,(MAX(AN$9:AN$373)),"")</f>
        <v>1.2</v>
      </c>
      <c r="AO376" s="58">
        <f t="shared" si="3"/>
        <v>47</v>
      </c>
      <c r="AP376" s="41">
        <f t="shared" si="3"/>
        <v>0.27</v>
      </c>
      <c r="AQ376" s="41">
        <f t="shared" si="3"/>
        <v>0.67</v>
      </c>
      <c r="AR376" s="41">
        <f t="shared" si="3"/>
        <v>0.81</v>
      </c>
      <c r="AS376" s="41">
        <f t="shared" si="3"/>
        <v>7.3999999999999996E-2</v>
      </c>
      <c r="AT376" s="41">
        <f t="shared" si="3"/>
        <v>3.4000000000000002E-2</v>
      </c>
      <c r="AU376" s="41">
        <f t="shared" si="3"/>
        <v>5900</v>
      </c>
      <c r="AV376" s="41">
        <f t="shared" si="3"/>
        <v>7700</v>
      </c>
      <c r="AW376" s="41">
        <f t="shared" si="3"/>
        <v>9</v>
      </c>
      <c r="AX376" s="41">
        <f t="shared" si="3"/>
        <v>1563</v>
      </c>
      <c r="AY376" s="57">
        <f t="shared" si="3"/>
        <v>7.26</v>
      </c>
      <c r="AZ376" s="59"/>
      <c r="BA376" s="58">
        <f t="shared" ref="BA376:BL376" si="4">IF(COUNT(BA8:BA372)&gt;0,(MAX(BA$9:BA$373)),"")</f>
        <v>1.4</v>
      </c>
      <c r="BB376" s="58">
        <f t="shared" si="4"/>
        <v>85</v>
      </c>
      <c r="BC376" s="58">
        <f t="shared" si="4"/>
        <v>0.99</v>
      </c>
      <c r="BD376" s="58">
        <f t="shared" si="4"/>
        <v>3.3</v>
      </c>
      <c r="BE376" s="41">
        <f t="shared" si="4"/>
        <v>0.48</v>
      </c>
      <c r="BF376" s="41">
        <f t="shared" si="4"/>
        <v>0.62</v>
      </c>
      <c r="BG376" s="41">
        <f t="shared" si="4"/>
        <v>0.46</v>
      </c>
      <c r="BH376" s="60">
        <f t="shared" si="4"/>
        <v>8800</v>
      </c>
      <c r="BI376" s="60">
        <f t="shared" si="4"/>
        <v>17000</v>
      </c>
      <c r="BJ376" s="41">
        <f t="shared" si="4"/>
        <v>5.4</v>
      </c>
      <c r="BK376" s="58">
        <f t="shared" si="4"/>
        <v>2053</v>
      </c>
      <c r="BL376" s="57">
        <f t="shared" si="4"/>
        <v>7.47</v>
      </c>
      <c r="BM376" s="57"/>
      <c r="BN376" s="32"/>
    </row>
    <row r="377" spans="1:66" x14ac:dyDescent="0.35">
      <c r="A377" s="69" t="s">
        <v>218</v>
      </c>
      <c r="B377" s="55"/>
      <c r="C377" s="56"/>
      <c r="D377" s="41"/>
      <c r="E377" s="57"/>
      <c r="F377" s="56"/>
      <c r="G377" s="57"/>
      <c r="H377" s="56"/>
      <c r="I377" s="57"/>
      <c r="J377" s="56"/>
      <c r="K377" s="41"/>
      <c r="L377" s="57"/>
      <c r="M377" s="56"/>
      <c r="N377" s="41"/>
      <c r="O377" s="41"/>
      <c r="P377" s="41"/>
      <c r="Q377" s="41"/>
      <c r="R377" s="41"/>
      <c r="S377" s="41"/>
      <c r="T377" s="41"/>
      <c r="U377" s="41"/>
      <c r="V377" s="58"/>
      <c r="W377" s="41"/>
      <c r="X377" s="41"/>
      <c r="Y377" s="57"/>
      <c r="Z377" s="56"/>
      <c r="AA377" s="41">
        <f t="shared" ref="AA377:AL377" si="5">PERCENTILE(AA9:AA373,0.9)</f>
        <v>2.65</v>
      </c>
      <c r="AB377" s="41">
        <f t="shared" si="5"/>
        <v>3.5</v>
      </c>
      <c r="AC377" s="41">
        <f t="shared" si="5"/>
        <v>11.25</v>
      </c>
      <c r="AD377" s="41">
        <f t="shared" si="5"/>
        <v>44.599999999999994</v>
      </c>
      <c r="AE377" s="41">
        <f t="shared" si="5"/>
        <v>31</v>
      </c>
      <c r="AF377" s="41">
        <f t="shared" si="5"/>
        <v>11.5</v>
      </c>
      <c r="AG377" s="41">
        <f t="shared" si="5"/>
        <v>9.8000000000000007</v>
      </c>
      <c r="AH377" s="41">
        <f t="shared" si="5"/>
        <v>2.3399999999999976</v>
      </c>
      <c r="AI377" s="41">
        <f t="shared" si="5"/>
        <v>6.9199999999999982</v>
      </c>
      <c r="AJ377" s="41">
        <f t="shared" si="5"/>
        <v>0.7</v>
      </c>
      <c r="AK377" s="41">
        <f t="shared" si="5"/>
        <v>1278.5999999999999</v>
      </c>
      <c r="AL377" s="57">
        <f t="shared" si="5"/>
        <v>7.9220000000000006</v>
      </c>
      <c r="AM377" s="56"/>
      <c r="AN377" s="58"/>
      <c r="AO377" s="58"/>
      <c r="AP377" s="41"/>
      <c r="AQ377" s="41"/>
      <c r="AR377" s="41"/>
      <c r="AS377" s="41"/>
      <c r="AT377" s="41"/>
      <c r="AU377" s="41"/>
      <c r="AV377" s="41"/>
      <c r="AW377" s="41"/>
      <c r="AX377" s="41"/>
      <c r="AY377" s="57"/>
      <c r="AZ377" s="59"/>
      <c r="BA377" s="58"/>
      <c r="BB377" s="58"/>
      <c r="BC377" s="58"/>
      <c r="BD377" s="58"/>
      <c r="BE377" s="41"/>
      <c r="BF377" s="41"/>
      <c r="BG377" s="41"/>
      <c r="BH377" s="60"/>
      <c r="BI377" s="60"/>
      <c r="BJ377" s="41"/>
      <c r="BK377" s="58"/>
      <c r="BL377" s="57"/>
      <c r="BM377" s="57"/>
      <c r="BN377" s="32"/>
    </row>
    <row r="378" spans="1:66" x14ac:dyDescent="0.35">
      <c r="A378" s="69" t="s">
        <v>81</v>
      </c>
      <c r="B378" s="55">
        <f t="shared" ref="B378:L378" si="6">IF(COUNT(B9:B373)&gt;0,MIN(B$9:B$373),"")</f>
        <v>0</v>
      </c>
      <c r="C378" s="56">
        <f t="shared" si="6"/>
        <v>8</v>
      </c>
      <c r="D378" s="41" t="str">
        <f t="shared" si="6"/>
        <v/>
      </c>
      <c r="E378" s="57">
        <f t="shared" si="6"/>
        <v>0</v>
      </c>
      <c r="F378" s="56" t="str">
        <f t="shared" si="6"/>
        <v/>
      </c>
      <c r="G378" s="57">
        <f t="shared" si="6"/>
        <v>0.08</v>
      </c>
      <c r="H378" s="56">
        <f t="shared" si="6"/>
        <v>6.05</v>
      </c>
      <c r="I378" s="57">
        <f t="shared" si="6"/>
        <v>0.62</v>
      </c>
      <c r="J378" s="56">
        <f t="shared" si="6"/>
        <v>6.37</v>
      </c>
      <c r="K378" s="41">
        <f t="shared" si="6"/>
        <v>1.34</v>
      </c>
      <c r="L378" s="57">
        <f t="shared" si="6"/>
        <v>700</v>
      </c>
      <c r="M378" s="56"/>
      <c r="N378" s="41">
        <f t="shared" ref="N378:Y378" si="7">IF(COUNT(N9:N373)&gt;0,MIN(N$9:N$373),"")</f>
        <v>15</v>
      </c>
      <c r="O378" s="41">
        <f t="shared" si="7"/>
        <v>61</v>
      </c>
      <c r="P378" s="41">
        <f t="shared" si="7"/>
        <v>0.03</v>
      </c>
      <c r="Q378" s="41">
        <f t="shared" si="7"/>
        <v>0.4</v>
      </c>
      <c r="R378" s="41">
        <f t="shared" si="7"/>
        <v>8.3000000000000007</v>
      </c>
      <c r="S378" s="41">
        <f t="shared" si="7"/>
        <v>5.8</v>
      </c>
      <c r="T378" s="41">
        <f t="shared" si="7"/>
        <v>3.6</v>
      </c>
      <c r="U378" s="41">
        <f t="shared" si="7"/>
        <v>170</v>
      </c>
      <c r="V378" s="58">
        <f t="shared" si="7"/>
        <v>140</v>
      </c>
      <c r="W378" s="41">
        <f t="shared" si="7"/>
        <v>38</v>
      </c>
      <c r="X378" s="41">
        <f t="shared" si="7"/>
        <v>0.45</v>
      </c>
      <c r="Y378" s="57">
        <f t="shared" si="7"/>
        <v>6.8</v>
      </c>
      <c r="Z378" s="56"/>
      <c r="AA378" s="41">
        <f t="shared" ref="AA378:AL378" si="8">IF(COUNT(AA9:AA373)&gt;0,MIN(AA$9:AA$373),"")</f>
        <v>0.84</v>
      </c>
      <c r="AB378" s="41">
        <f t="shared" si="8"/>
        <v>1</v>
      </c>
      <c r="AC378" s="41">
        <f t="shared" si="8"/>
        <v>0.02</v>
      </c>
      <c r="AD378" s="41">
        <f t="shared" si="8"/>
        <v>0.4</v>
      </c>
      <c r="AE378" s="41">
        <f t="shared" si="8"/>
        <v>0.83</v>
      </c>
      <c r="AF378" s="41">
        <f t="shared" si="8"/>
        <v>3.7</v>
      </c>
      <c r="AG378" s="41">
        <f t="shared" si="8"/>
        <v>3.1</v>
      </c>
      <c r="AH378" s="41">
        <f t="shared" si="8"/>
        <v>1.6</v>
      </c>
      <c r="AI378" s="41">
        <f t="shared" si="8"/>
        <v>1.6</v>
      </c>
      <c r="AJ378" s="41">
        <f t="shared" si="8"/>
        <v>0.1</v>
      </c>
      <c r="AK378" s="41">
        <f t="shared" si="8"/>
        <v>0.69</v>
      </c>
      <c r="AL378" s="57">
        <f t="shared" si="8"/>
        <v>6.83</v>
      </c>
      <c r="AM378" s="56"/>
      <c r="AN378" s="58">
        <f t="shared" ref="AN378:AY378" si="9">IF(COUNT(AN9:AN373)&gt;0,MIN(AN$9:AN$373),"")</f>
        <v>0.5</v>
      </c>
      <c r="AO378" s="58">
        <f t="shared" si="9"/>
        <v>1</v>
      </c>
      <c r="AP378" s="41">
        <f t="shared" si="9"/>
        <v>1.7999999999999999E-2</v>
      </c>
      <c r="AQ378" s="41">
        <f t="shared" si="9"/>
        <v>0.4</v>
      </c>
      <c r="AR378" s="41">
        <f t="shared" si="9"/>
        <v>0.23</v>
      </c>
      <c r="AS378" s="41">
        <f t="shared" si="9"/>
        <v>1.4999999999999999E-2</v>
      </c>
      <c r="AT378" s="41">
        <f t="shared" si="9"/>
        <v>0.01</v>
      </c>
      <c r="AU378" s="41">
        <f t="shared" si="9"/>
        <v>16</v>
      </c>
      <c r="AV378" s="41">
        <f t="shared" si="9"/>
        <v>58</v>
      </c>
      <c r="AW378" s="41">
        <f t="shared" si="9"/>
        <v>1.5</v>
      </c>
      <c r="AX378" s="41">
        <f t="shared" si="9"/>
        <v>0.13869999999999999</v>
      </c>
      <c r="AY378" s="57">
        <f t="shared" si="9"/>
        <v>6.75</v>
      </c>
      <c r="AZ378" s="59"/>
      <c r="BA378" s="58">
        <f t="shared" ref="BA378:BL378" si="10">IF(COUNT(BA9:BA373)&gt;0,MIN(BA$9:BA$373),"")</f>
        <v>0.5</v>
      </c>
      <c r="BB378" s="58">
        <f t="shared" si="10"/>
        <v>11</v>
      </c>
      <c r="BC378" s="58">
        <f t="shared" si="10"/>
        <v>2.9000000000000001E-2</v>
      </c>
      <c r="BD378" s="58">
        <f t="shared" si="10"/>
        <v>0.4</v>
      </c>
      <c r="BE378" s="41">
        <f t="shared" si="10"/>
        <v>0.2</v>
      </c>
      <c r="BF378" s="41">
        <f t="shared" si="10"/>
        <v>1.6E-2</v>
      </c>
      <c r="BG378" s="41">
        <f t="shared" si="10"/>
        <v>1.4999999999999999E-2</v>
      </c>
      <c r="BH378" s="60">
        <f t="shared" si="10"/>
        <v>18</v>
      </c>
      <c r="BI378" s="60">
        <f t="shared" si="10"/>
        <v>64</v>
      </c>
      <c r="BJ378" s="41">
        <f t="shared" si="10"/>
        <v>1.6</v>
      </c>
      <c r="BK378" s="58">
        <f t="shared" si="10"/>
        <v>0.14649999999999999</v>
      </c>
      <c r="BL378" s="57">
        <f t="shared" si="10"/>
        <v>6.69</v>
      </c>
      <c r="BM378" s="57"/>
      <c r="BN378" s="32"/>
    </row>
    <row r="379" spans="1:66" ht="13.15" thickBot="1" x14ac:dyDescent="0.4">
      <c r="A379" s="70" t="s">
        <v>197</v>
      </c>
      <c r="B379" s="61">
        <f t="shared" ref="B379:L379" si="11">IF(COUNT(B9:B373)=0,"",AVERAGE(B$9:B$373))</f>
        <v>4.8063186813186816</v>
      </c>
      <c r="C379" s="62">
        <f t="shared" si="11"/>
        <v>131.72101449275362</v>
      </c>
      <c r="D379" s="63" t="str">
        <f t="shared" si="11"/>
        <v/>
      </c>
      <c r="E379" s="64">
        <f t="shared" si="11"/>
        <v>127.65625</v>
      </c>
      <c r="F379" s="62" t="str">
        <f t="shared" si="11"/>
        <v/>
      </c>
      <c r="G379" s="64">
        <f t="shared" si="11"/>
        <v>4.7370397111913372</v>
      </c>
      <c r="H379" s="62">
        <f t="shared" si="11"/>
        <v>7.2250806451612863</v>
      </c>
      <c r="I379" s="64">
        <f t="shared" si="11"/>
        <v>5.9045783132530119</v>
      </c>
      <c r="J379" s="62">
        <f t="shared" si="11"/>
        <v>7.4404032258064516</v>
      </c>
      <c r="K379" s="63">
        <f t="shared" si="11"/>
        <v>6.490014492753625</v>
      </c>
      <c r="L379" s="64">
        <f t="shared" si="11"/>
        <v>789.98920863309354</v>
      </c>
      <c r="M379" s="62"/>
      <c r="N379" s="63">
        <f t="shared" ref="N379:Y379" si="12">IF(COUNT(N9:N373)=0,"",AVERAGE(N$9:N$373))</f>
        <v>23.166666666666668</v>
      </c>
      <c r="O379" s="63">
        <f t="shared" si="12"/>
        <v>75.333333333333329</v>
      </c>
      <c r="P379" s="63">
        <f t="shared" si="12"/>
        <v>4.0633333333333335</v>
      </c>
      <c r="Q379" s="63">
        <f t="shared" si="12"/>
        <v>16.538421052631577</v>
      </c>
      <c r="R379" s="63">
        <f t="shared" si="12"/>
        <v>21.55</v>
      </c>
      <c r="S379" s="63">
        <f t="shared" si="12"/>
        <v>8.9833333333333325</v>
      </c>
      <c r="T379" s="63">
        <f t="shared" si="12"/>
        <v>6.6333333333333329</v>
      </c>
      <c r="U379" s="63">
        <f t="shared" si="12"/>
        <v>6675.7894736842109</v>
      </c>
      <c r="V379" s="65">
        <f t="shared" si="12"/>
        <v>14591.578947368422</v>
      </c>
      <c r="W379" s="63">
        <f t="shared" si="12"/>
        <v>44.666666666666664</v>
      </c>
      <c r="X379" s="63">
        <f t="shared" si="12"/>
        <v>751.22723529411769</v>
      </c>
      <c r="Y379" s="64">
        <f t="shared" si="12"/>
        <v>7.4577777777777783</v>
      </c>
      <c r="Z379" s="62"/>
      <c r="AA379" s="63">
        <f t="shared" ref="AA379:AL379" si="13">IF(COUNT(AA9:AA373)=0,"",AVERAGE(AA$9:AA$373))</f>
        <v>1.6900000000000002</v>
      </c>
      <c r="AB379" s="63">
        <f t="shared" si="13"/>
        <v>2.1333333333333333</v>
      </c>
      <c r="AC379" s="63">
        <f t="shared" si="13"/>
        <v>4.49</v>
      </c>
      <c r="AD379" s="63">
        <f t="shared" si="13"/>
        <v>14.36526315789474</v>
      </c>
      <c r="AE379" s="63">
        <f t="shared" si="13"/>
        <v>13.454999999999998</v>
      </c>
      <c r="AF379" s="63">
        <f t="shared" si="13"/>
        <v>7.1499999999999995</v>
      </c>
      <c r="AG379" s="63">
        <f t="shared" si="13"/>
        <v>6.2833333333333341</v>
      </c>
      <c r="AH379" s="63">
        <f t="shared" si="13"/>
        <v>2.5421052631578958</v>
      </c>
      <c r="AI379" s="63">
        <f t="shared" si="13"/>
        <v>5.9999999999999964</v>
      </c>
      <c r="AJ379" s="63">
        <f t="shared" si="13"/>
        <v>0.34166666666666673</v>
      </c>
      <c r="AK379" s="63">
        <f t="shared" si="13"/>
        <v>749.2294117647059</v>
      </c>
      <c r="AL379" s="64">
        <f t="shared" si="13"/>
        <v>7.5288888888888899</v>
      </c>
      <c r="AM379" s="62"/>
      <c r="AN379" s="65">
        <f t="shared" ref="AN379:AY379" si="14">IF(COUNT(AN9:AN373)=0,"",AVERAGE(AN$9:AN$373))</f>
        <v>0.70000000000000007</v>
      </c>
      <c r="AO379" s="65">
        <f t="shared" si="14"/>
        <v>12.666666666666666</v>
      </c>
      <c r="AP379" s="63">
        <f t="shared" si="14"/>
        <v>6.6000000000000017E-2</v>
      </c>
      <c r="AQ379" s="63">
        <f t="shared" si="14"/>
        <v>0.41421052631578958</v>
      </c>
      <c r="AR379" s="63">
        <f t="shared" si="14"/>
        <v>0.38666666666666671</v>
      </c>
      <c r="AS379" s="63">
        <f t="shared" si="14"/>
        <v>3.716666666666666E-2</v>
      </c>
      <c r="AT379" s="63">
        <f t="shared" si="14"/>
        <v>1.6499999999999997E-2</v>
      </c>
      <c r="AU379" s="63">
        <f t="shared" si="14"/>
        <v>666.21052631578948</v>
      </c>
      <c r="AV379" s="63">
        <f t="shared" si="14"/>
        <v>1531.4736842105262</v>
      </c>
      <c r="AW379" s="63">
        <f t="shared" si="14"/>
        <v>4.8499999999999996</v>
      </c>
      <c r="AX379" s="63">
        <f t="shared" si="14"/>
        <v>194.02404117647058</v>
      </c>
      <c r="AY379" s="64">
        <f t="shared" si="14"/>
        <v>7.06111111111111</v>
      </c>
      <c r="AZ379" s="66"/>
      <c r="BA379" s="65">
        <f t="shared" ref="BA379:BL379" si="15">IF(COUNT(BA9:BA373)=0,"",AVERAGE(BA$9:BA$373))</f>
        <v>0.73833333333333329</v>
      </c>
      <c r="BB379" s="65">
        <f t="shared" si="15"/>
        <v>33.833333333333336</v>
      </c>
      <c r="BC379" s="65">
        <f t="shared" si="15"/>
        <v>0.34499999999999997</v>
      </c>
      <c r="BD379" s="65">
        <f t="shared" si="15"/>
        <v>0.6847368421052632</v>
      </c>
      <c r="BE379" s="63">
        <f t="shared" si="15"/>
        <v>0.34833333333333333</v>
      </c>
      <c r="BF379" s="63">
        <f t="shared" si="15"/>
        <v>0.19533333333333336</v>
      </c>
      <c r="BG379" s="63">
        <f t="shared" si="15"/>
        <v>0.14783333333333334</v>
      </c>
      <c r="BH379" s="67">
        <f t="shared" si="15"/>
        <v>846.73684210526312</v>
      </c>
      <c r="BI379" s="67">
        <f t="shared" si="15"/>
        <v>1477.0526315789473</v>
      </c>
      <c r="BJ379" s="63">
        <f t="shared" si="15"/>
        <v>4.1333333333333329</v>
      </c>
      <c r="BK379" s="65">
        <f t="shared" si="15"/>
        <v>139.44802941176471</v>
      </c>
      <c r="BL379" s="64">
        <f t="shared" si="15"/>
        <v>7.0666666666666664</v>
      </c>
      <c r="BM379" s="64"/>
      <c r="BN379" s="32"/>
    </row>
    <row r="380" spans="1:66" x14ac:dyDescent="0.35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5"/>
      <c r="R380" s="15"/>
      <c r="S380" s="15"/>
      <c r="T380" s="4"/>
      <c r="U380" s="4"/>
      <c r="V380" s="4"/>
      <c r="W380" s="4"/>
      <c r="X380" s="4"/>
      <c r="Y380" s="4"/>
    </row>
    <row r="381" spans="1:66" x14ac:dyDescent="0.35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S381" s="15"/>
      <c r="T381" s="4"/>
      <c r="U381" s="4"/>
      <c r="V381" s="4"/>
      <c r="W381" s="4"/>
      <c r="X381" s="4"/>
      <c r="Y381" s="4"/>
    </row>
    <row r="382" spans="1:66" x14ac:dyDescent="0.35">
      <c r="A382" s="12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S382" s="15"/>
      <c r="T382" s="4"/>
      <c r="U382" s="4"/>
      <c r="V382" s="4"/>
      <c r="W382" s="4"/>
      <c r="X382" s="4"/>
      <c r="Y382" s="4"/>
    </row>
    <row r="383" spans="1:66" x14ac:dyDescent="0.35">
      <c r="A383" s="9"/>
      <c r="B383" s="9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S383" s="15"/>
      <c r="T383" s="4"/>
      <c r="U383" s="4"/>
      <c r="V383" s="4"/>
      <c r="W383" s="4"/>
      <c r="X383" s="4"/>
      <c r="Y383" s="4"/>
    </row>
    <row r="384" spans="1:66" x14ac:dyDescent="0.35">
      <c r="A384" s="9"/>
      <c r="B384" s="9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S384" s="15"/>
      <c r="T384" s="4"/>
      <c r="U384" s="4"/>
      <c r="V384" s="4"/>
      <c r="W384" s="4"/>
      <c r="X384" s="4"/>
      <c r="Y384" s="4"/>
    </row>
    <row r="385" spans="1:25" x14ac:dyDescent="0.35">
      <c r="A385" s="9"/>
      <c r="B385" s="10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S385" s="15"/>
      <c r="T385" s="4"/>
      <c r="U385" s="4"/>
      <c r="V385" s="4"/>
      <c r="W385" s="4"/>
      <c r="X385" s="4"/>
      <c r="Y385" s="4"/>
    </row>
    <row r="386" spans="1:25" x14ac:dyDescent="0.35">
      <c r="A386" s="12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S386" s="15"/>
      <c r="T386" s="4"/>
      <c r="U386" s="4"/>
      <c r="V386" s="4"/>
      <c r="W386" s="4"/>
      <c r="X386" s="4"/>
      <c r="Y386" s="4"/>
    </row>
    <row r="387" spans="1:25" x14ac:dyDescent="0.35">
      <c r="A387" s="12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S387" s="15"/>
      <c r="T387" s="4"/>
      <c r="U387" s="4"/>
      <c r="V387" s="4"/>
      <c r="W387" s="4"/>
      <c r="X387" s="4"/>
      <c r="Y387" s="4"/>
    </row>
    <row r="388" spans="1:25" x14ac:dyDescent="0.35">
      <c r="A388" s="12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5"/>
      <c r="R388" s="15"/>
      <c r="S388" s="15"/>
      <c r="T388" s="4"/>
      <c r="U388" s="4"/>
      <c r="V388" s="4"/>
      <c r="W388" s="4"/>
      <c r="X388" s="4"/>
      <c r="Y388" s="4"/>
    </row>
    <row r="389" spans="1:25" x14ac:dyDescent="0.35">
      <c r="A389" s="12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5"/>
      <c r="R389" s="15"/>
      <c r="S389" s="15"/>
      <c r="T389" s="4"/>
      <c r="U389" s="4"/>
      <c r="V389" s="4"/>
      <c r="W389" s="4"/>
      <c r="X389" s="4"/>
      <c r="Y389" s="4"/>
    </row>
    <row r="390" spans="1:25" x14ac:dyDescent="0.35">
      <c r="A390" s="12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5"/>
      <c r="R390" s="15"/>
      <c r="S390" s="15"/>
      <c r="T390" s="4"/>
      <c r="U390" s="4"/>
      <c r="V390" s="4"/>
      <c r="W390" s="4"/>
      <c r="X390" s="4"/>
      <c r="Y390" s="4"/>
    </row>
    <row r="391" spans="1:25" x14ac:dyDescent="0.35">
      <c r="A391" s="12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5"/>
      <c r="R391" s="15"/>
      <c r="S391" s="15"/>
      <c r="T391" s="4"/>
      <c r="U391" s="4"/>
      <c r="V391" s="4"/>
      <c r="W391" s="4"/>
      <c r="X391" s="4"/>
      <c r="Y391" s="4"/>
    </row>
  </sheetData>
  <mergeCells count="11">
    <mergeCell ref="A1:BN1"/>
    <mergeCell ref="A2:BN2"/>
    <mergeCell ref="A3:BN3"/>
    <mergeCell ref="AZ5:BL5"/>
    <mergeCell ref="C5:E5"/>
    <mergeCell ref="F5:G5"/>
    <mergeCell ref="H5:I5"/>
    <mergeCell ref="J5:L5"/>
    <mergeCell ref="M5:Y5"/>
    <mergeCell ref="Z5:AL5"/>
    <mergeCell ref="AM5:AY5"/>
  </mergeCells>
  <phoneticPr fontId="1" type="noConversion"/>
  <conditionalFormatting sqref="E9:E191">
    <cfRule type="cellIs" dxfId="0" priority="2" operator="between">
      <formula>700</formula>
      <formula>1000000</formula>
    </cfRule>
  </conditionalFormatting>
  <pageMargins left="0.75" right="0.75" top="1" bottom="1" header="0.5" footer="0.5"/>
  <pageSetup paperSize="9" scale="1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"/>
  <sheetViews>
    <sheetView workbookViewId="0">
      <selection activeCell="F10" sqref="F10"/>
    </sheetView>
  </sheetViews>
  <sheetFormatPr defaultRowHeight="12.75" x14ac:dyDescent="0.35"/>
  <cols>
    <col min="4" max="4" width="11.59765625" bestFit="1" customWidth="1"/>
  </cols>
  <sheetData>
    <row r="2" spans="1:7" ht="13.15" thickBot="1" x14ac:dyDescent="0.4">
      <c r="A2" s="145"/>
      <c r="B2" s="145"/>
      <c r="C2" s="145"/>
      <c r="D2" s="145"/>
      <c r="E2" s="145"/>
    </row>
    <row r="3" spans="1:7" ht="13.5" thickBot="1" x14ac:dyDescent="0.4">
      <c r="A3" s="5"/>
      <c r="B3" s="200" t="s">
        <v>248</v>
      </c>
      <c r="C3" s="201"/>
      <c r="D3" s="202"/>
      <c r="E3" s="15"/>
    </row>
    <row r="4" spans="1:7" ht="13.5" thickBot="1" x14ac:dyDescent="0.4">
      <c r="A4" s="5"/>
      <c r="B4" s="146" t="s">
        <v>0</v>
      </c>
      <c r="C4" s="146" t="s">
        <v>177</v>
      </c>
      <c r="D4" s="146" t="s">
        <v>85</v>
      </c>
      <c r="E4" s="15"/>
      <c r="G4" s="179"/>
    </row>
    <row r="5" spans="1:7" x14ac:dyDescent="0.35">
      <c r="A5" s="4"/>
      <c r="B5" s="150">
        <v>0.45833333333333331</v>
      </c>
      <c r="C5" s="147" t="s">
        <v>249</v>
      </c>
      <c r="D5" s="147" t="s">
        <v>249</v>
      </c>
      <c r="E5" s="15"/>
    </row>
    <row r="6" spans="1:7" x14ac:dyDescent="0.35">
      <c r="A6" s="4"/>
      <c r="B6" s="151">
        <v>0.5</v>
      </c>
      <c r="C6" s="148" t="s">
        <v>249</v>
      </c>
      <c r="D6" s="148" t="s">
        <v>249</v>
      </c>
      <c r="E6" s="15"/>
    </row>
    <row r="7" spans="1:7" x14ac:dyDescent="0.35">
      <c r="A7" s="4"/>
      <c r="B7" s="151">
        <v>0.54166666666666663</v>
      </c>
      <c r="C7" s="148" t="s">
        <v>249</v>
      </c>
      <c r="D7" s="148" t="s">
        <v>249</v>
      </c>
      <c r="E7" s="15"/>
    </row>
    <row r="8" spans="1:7" x14ac:dyDescent="0.35">
      <c r="B8" s="151">
        <v>0.58333333333333337</v>
      </c>
      <c r="C8" s="148" t="s">
        <v>249</v>
      </c>
      <c r="D8" s="148" t="s">
        <v>249</v>
      </c>
    </row>
    <row r="9" spans="1:7" ht="13.15" thickBot="1" x14ac:dyDescent="0.4">
      <c r="B9" s="170">
        <v>0.625</v>
      </c>
      <c r="C9" s="149" t="s">
        <v>249</v>
      </c>
      <c r="D9" s="149" t="s">
        <v>249</v>
      </c>
    </row>
  </sheetData>
  <mergeCells count="1"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70" zoomScaleNormal="70" workbookViewId="0">
      <selection activeCell="V11" sqref="V11"/>
    </sheetView>
  </sheetViews>
  <sheetFormatPr defaultRowHeight="12.75" x14ac:dyDescent="0.35"/>
  <sheetData/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50"/>
  <sheetViews>
    <sheetView view="pageBreakPreview" zoomScale="80" zoomScaleNormal="80" zoomScaleSheetLayoutView="80" workbookViewId="0">
      <pane ySplit="3" topLeftCell="A46" activePane="bottomLeft" state="frozen"/>
      <selection pane="bottomLeft" activeCell="AD89" sqref="AD89"/>
    </sheetView>
  </sheetViews>
  <sheetFormatPr defaultRowHeight="12.75" x14ac:dyDescent="0.35"/>
  <cols>
    <col min="13" max="13" width="3.73046875" customWidth="1"/>
    <col min="26" max="26" width="3.73046875" customWidth="1"/>
  </cols>
  <sheetData>
    <row r="1" spans="1:26" s="25" customFormat="1" ht="32.65" thickBot="1" x14ac:dyDescent="0.9">
      <c r="A1" s="203" t="s">
        <v>107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203" t="s">
        <v>2</v>
      </c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4"/>
    </row>
    <row r="2" spans="1:26" ht="13.15" hidden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spans="1:26" s="26" customFormat="1" ht="28.15" thickBot="1" x14ac:dyDescent="0.8">
      <c r="A3" s="205" t="s">
        <v>251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208" t="s">
        <v>251</v>
      </c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10"/>
    </row>
    <row r="4" spans="1:26" x14ac:dyDescent="0.3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5"/>
    </row>
    <row r="5" spans="1:26" x14ac:dyDescent="0.3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3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5"/>
    </row>
    <row r="6" spans="1:26" x14ac:dyDescent="0.3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5"/>
    </row>
    <row r="7" spans="1:26" x14ac:dyDescent="0.3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5"/>
    </row>
    <row r="8" spans="1:26" x14ac:dyDescent="0.3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3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</row>
    <row r="9" spans="1:26" x14ac:dyDescent="0.3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</row>
    <row r="10" spans="1:26" x14ac:dyDescent="0.3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3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5"/>
    </row>
    <row r="11" spans="1:26" x14ac:dyDescent="0.35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3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5"/>
    </row>
    <row r="12" spans="1:26" x14ac:dyDescent="0.3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3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5"/>
    </row>
    <row r="13" spans="1:26" x14ac:dyDescent="0.35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5"/>
    </row>
    <row r="14" spans="1:26" x14ac:dyDescent="0.3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5"/>
    </row>
    <row r="15" spans="1:26" x14ac:dyDescent="0.3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5"/>
    </row>
    <row r="16" spans="1:26" x14ac:dyDescent="0.35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3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5"/>
    </row>
    <row r="17" spans="1:26" x14ac:dyDescent="0.3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3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5"/>
    </row>
    <row r="18" spans="1:26" x14ac:dyDescent="0.3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3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5"/>
    </row>
    <row r="19" spans="1:26" x14ac:dyDescent="0.35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5"/>
    </row>
    <row r="20" spans="1:26" x14ac:dyDescent="0.3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5"/>
    </row>
    <row r="21" spans="1:26" x14ac:dyDescent="0.3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3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5"/>
    </row>
    <row r="22" spans="1:26" x14ac:dyDescent="0.3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</row>
    <row r="23" spans="1:26" x14ac:dyDescent="0.3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5"/>
    </row>
    <row r="24" spans="1:26" x14ac:dyDescent="0.3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3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5"/>
    </row>
    <row r="25" spans="1:26" x14ac:dyDescent="0.3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3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5"/>
    </row>
    <row r="26" spans="1:26" x14ac:dyDescent="0.3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5"/>
    </row>
    <row r="27" spans="1:26" x14ac:dyDescent="0.3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5"/>
    </row>
    <row r="28" spans="1:26" x14ac:dyDescent="0.3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5"/>
    </row>
    <row r="29" spans="1:26" x14ac:dyDescent="0.35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5"/>
    </row>
    <row r="30" spans="1:26" x14ac:dyDescent="0.35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5"/>
    </row>
    <row r="31" spans="1:26" x14ac:dyDescent="0.35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5"/>
    </row>
    <row r="32" spans="1:26" x14ac:dyDescent="0.3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5"/>
    </row>
    <row r="33" spans="1:26" x14ac:dyDescent="0.3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5"/>
    </row>
    <row r="34" spans="1:26" x14ac:dyDescent="0.35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3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5"/>
    </row>
    <row r="35" spans="1:26" x14ac:dyDescent="0.35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5"/>
    </row>
    <row r="36" spans="1:26" x14ac:dyDescent="0.35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3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5"/>
    </row>
    <row r="37" spans="1:26" x14ac:dyDescent="0.3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5"/>
    </row>
    <row r="38" spans="1:26" x14ac:dyDescent="0.3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3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5"/>
    </row>
    <row r="39" spans="1:26" x14ac:dyDescent="0.3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5"/>
    </row>
    <row r="40" spans="1:26" x14ac:dyDescent="0.3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5"/>
    </row>
    <row r="41" spans="1:26" x14ac:dyDescent="0.3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3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5"/>
    </row>
    <row r="42" spans="1:26" x14ac:dyDescent="0.35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3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5"/>
    </row>
    <row r="43" spans="1:26" x14ac:dyDescent="0.35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</row>
    <row r="44" spans="1:26" x14ac:dyDescent="0.3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3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5"/>
    </row>
    <row r="45" spans="1:26" x14ac:dyDescent="0.35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5"/>
    </row>
    <row r="46" spans="1:26" x14ac:dyDescent="0.35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5"/>
    </row>
    <row r="47" spans="1:26" x14ac:dyDescent="0.3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5"/>
    </row>
    <row r="48" spans="1:26" x14ac:dyDescent="0.35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3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5"/>
    </row>
    <row r="49" spans="1:26" x14ac:dyDescent="0.35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3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5"/>
    </row>
    <row r="50" spans="1:26" x14ac:dyDescent="0.35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3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5"/>
    </row>
    <row r="51" spans="1:26" x14ac:dyDescent="0.35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3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5"/>
    </row>
    <row r="52" spans="1:26" x14ac:dyDescent="0.35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5"/>
    </row>
    <row r="53" spans="1:26" x14ac:dyDescent="0.3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5"/>
    </row>
    <row r="54" spans="1:26" x14ac:dyDescent="0.3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5"/>
    </row>
    <row r="55" spans="1:26" x14ac:dyDescent="0.3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3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5"/>
    </row>
    <row r="56" spans="1:26" x14ac:dyDescent="0.3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3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5"/>
    </row>
    <row r="57" spans="1:26" x14ac:dyDescent="0.3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3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5"/>
    </row>
    <row r="58" spans="1:26" x14ac:dyDescent="0.3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3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5"/>
    </row>
    <row r="59" spans="1:26" x14ac:dyDescent="0.3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3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5"/>
    </row>
    <row r="60" spans="1:26" x14ac:dyDescent="0.3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3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5"/>
    </row>
    <row r="61" spans="1:26" x14ac:dyDescent="0.3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3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5"/>
    </row>
    <row r="62" spans="1:26" x14ac:dyDescent="0.3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3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5"/>
    </row>
    <row r="63" spans="1:26" x14ac:dyDescent="0.3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3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5"/>
    </row>
    <row r="64" spans="1:26" x14ac:dyDescent="0.3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3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5"/>
    </row>
    <row r="65" spans="1:26" x14ac:dyDescent="0.3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3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5"/>
    </row>
    <row r="66" spans="1:26" x14ac:dyDescent="0.3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5"/>
    </row>
    <row r="67" spans="1:26" x14ac:dyDescent="0.3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3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5"/>
    </row>
    <row r="68" spans="1:26" x14ac:dyDescent="0.3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3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5"/>
    </row>
    <row r="69" spans="1:26" x14ac:dyDescent="0.3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3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5"/>
    </row>
    <row r="70" spans="1:26" x14ac:dyDescent="0.3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3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5"/>
    </row>
    <row r="71" spans="1:26" x14ac:dyDescent="0.3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3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5"/>
    </row>
    <row r="72" spans="1:26" x14ac:dyDescent="0.3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3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5"/>
    </row>
    <row r="73" spans="1:26" x14ac:dyDescent="0.3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3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5"/>
    </row>
    <row r="74" spans="1:26" x14ac:dyDescent="0.3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3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5"/>
    </row>
    <row r="75" spans="1:26" x14ac:dyDescent="0.35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3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5"/>
    </row>
    <row r="76" spans="1:26" x14ac:dyDescent="0.35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3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5"/>
    </row>
    <row r="77" spans="1:26" x14ac:dyDescent="0.35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3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5"/>
    </row>
    <row r="78" spans="1:26" x14ac:dyDescent="0.35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3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5"/>
    </row>
    <row r="79" spans="1:26" x14ac:dyDescent="0.35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3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5"/>
    </row>
    <row r="80" spans="1:26" x14ac:dyDescent="0.3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3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5"/>
    </row>
    <row r="81" spans="1:26" x14ac:dyDescent="0.35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3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5"/>
    </row>
    <row r="82" spans="1:26" x14ac:dyDescent="0.35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5"/>
    </row>
    <row r="83" spans="1:26" x14ac:dyDescent="0.35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3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5"/>
    </row>
    <row r="84" spans="1:26" x14ac:dyDescent="0.35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3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5"/>
    </row>
    <row r="85" spans="1:26" x14ac:dyDescent="0.35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3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5"/>
    </row>
    <row r="86" spans="1:26" x14ac:dyDescent="0.3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3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5"/>
    </row>
    <row r="87" spans="1:26" x14ac:dyDescent="0.35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3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5"/>
    </row>
    <row r="88" spans="1:26" x14ac:dyDescent="0.35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3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5"/>
    </row>
    <row r="89" spans="1:26" x14ac:dyDescent="0.3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3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5"/>
    </row>
    <row r="90" spans="1:26" x14ac:dyDescent="0.35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3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5"/>
    </row>
    <row r="91" spans="1:26" x14ac:dyDescent="0.35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3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5"/>
    </row>
    <row r="92" spans="1:26" x14ac:dyDescent="0.3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3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5"/>
    </row>
    <row r="93" spans="1:26" x14ac:dyDescent="0.35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3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5"/>
    </row>
    <row r="94" spans="1:26" x14ac:dyDescent="0.35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3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5"/>
    </row>
    <row r="95" spans="1:26" x14ac:dyDescent="0.35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3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5"/>
    </row>
    <row r="96" spans="1:26" x14ac:dyDescent="0.35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3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5"/>
    </row>
    <row r="97" spans="1:26" x14ac:dyDescent="0.35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3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5"/>
    </row>
    <row r="98" spans="1:26" x14ac:dyDescent="0.35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3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5"/>
    </row>
    <row r="99" spans="1:26" x14ac:dyDescent="0.35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3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5"/>
    </row>
    <row r="100" spans="1:26" x14ac:dyDescent="0.35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3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5"/>
    </row>
    <row r="101" spans="1:26" x14ac:dyDescent="0.35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3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5"/>
    </row>
    <row r="102" spans="1:26" x14ac:dyDescent="0.35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3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5"/>
    </row>
    <row r="103" spans="1:26" x14ac:dyDescent="0.35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3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5"/>
    </row>
    <row r="104" spans="1:26" x14ac:dyDescent="0.35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3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5"/>
    </row>
    <row r="105" spans="1:26" x14ac:dyDescent="0.35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3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5"/>
    </row>
    <row r="106" spans="1:26" x14ac:dyDescent="0.35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3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5"/>
    </row>
    <row r="107" spans="1:26" x14ac:dyDescent="0.3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3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5"/>
    </row>
    <row r="108" spans="1:26" x14ac:dyDescent="0.35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3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5"/>
    </row>
    <row r="109" spans="1:26" x14ac:dyDescent="0.35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3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5"/>
    </row>
    <row r="110" spans="1:26" x14ac:dyDescent="0.35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3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5"/>
    </row>
    <row r="111" spans="1:26" x14ac:dyDescent="0.35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3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5"/>
    </row>
    <row r="112" spans="1:26" x14ac:dyDescent="0.35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3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5"/>
    </row>
    <row r="113" spans="1:26" x14ac:dyDescent="0.35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3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5"/>
    </row>
    <row r="114" spans="1:26" x14ac:dyDescent="0.35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3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5"/>
    </row>
    <row r="115" spans="1:26" x14ac:dyDescent="0.35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3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5"/>
    </row>
    <row r="116" spans="1:26" x14ac:dyDescent="0.35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3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5"/>
    </row>
    <row r="117" spans="1:26" x14ac:dyDescent="0.35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3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5"/>
    </row>
    <row r="118" spans="1:26" x14ac:dyDescent="0.35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3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5"/>
    </row>
    <row r="119" spans="1:26" x14ac:dyDescent="0.35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3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5"/>
    </row>
    <row r="120" spans="1:26" x14ac:dyDescent="0.35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3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5"/>
    </row>
    <row r="121" spans="1:26" x14ac:dyDescent="0.35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3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5"/>
    </row>
    <row r="122" spans="1:26" x14ac:dyDescent="0.35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3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5"/>
    </row>
    <row r="123" spans="1:26" x14ac:dyDescent="0.35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3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5"/>
    </row>
    <row r="124" spans="1:26" x14ac:dyDescent="0.35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3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5"/>
    </row>
    <row r="125" spans="1:26" x14ac:dyDescent="0.35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3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5"/>
    </row>
    <row r="126" spans="1:26" x14ac:dyDescent="0.35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3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5"/>
    </row>
    <row r="127" spans="1:26" x14ac:dyDescent="0.35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3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5"/>
    </row>
    <row r="128" spans="1:26" x14ac:dyDescent="0.35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3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5"/>
    </row>
    <row r="129" spans="1:26" x14ac:dyDescent="0.35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3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5"/>
    </row>
    <row r="130" spans="1:26" x14ac:dyDescent="0.35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3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5"/>
    </row>
    <row r="131" spans="1:26" x14ac:dyDescent="0.35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3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5"/>
    </row>
    <row r="132" spans="1:26" x14ac:dyDescent="0.35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3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5"/>
    </row>
    <row r="133" spans="1:26" x14ac:dyDescent="0.35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3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5"/>
    </row>
    <row r="134" spans="1:26" x14ac:dyDescent="0.35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3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5"/>
    </row>
    <row r="135" spans="1:26" x14ac:dyDescent="0.35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3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5"/>
    </row>
    <row r="136" spans="1:26" x14ac:dyDescent="0.35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3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5"/>
    </row>
    <row r="137" spans="1:26" x14ac:dyDescent="0.35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3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5"/>
    </row>
    <row r="138" spans="1:26" x14ac:dyDescent="0.35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3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5"/>
    </row>
    <row r="139" spans="1:26" x14ac:dyDescent="0.35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3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5"/>
    </row>
    <row r="140" spans="1:26" x14ac:dyDescent="0.35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3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5"/>
    </row>
    <row r="141" spans="1:26" x14ac:dyDescent="0.35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3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5"/>
    </row>
    <row r="142" spans="1:26" x14ac:dyDescent="0.35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3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5"/>
    </row>
    <row r="143" spans="1:26" x14ac:dyDescent="0.35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3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5"/>
    </row>
    <row r="144" spans="1:26" x14ac:dyDescent="0.35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3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5"/>
    </row>
    <row r="145" spans="1:26" x14ac:dyDescent="0.35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3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5"/>
    </row>
    <row r="146" spans="1:26" x14ac:dyDescent="0.35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3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5"/>
    </row>
    <row r="147" spans="1:26" x14ac:dyDescent="0.35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3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5"/>
    </row>
    <row r="148" spans="1:26" x14ac:dyDescent="0.35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3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5"/>
    </row>
    <row r="149" spans="1:26" x14ac:dyDescent="0.35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3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5"/>
    </row>
    <row r="150" spans="1:26" x14ac:dyDescent="0.35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3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5"/>
    </row>
    <row r="151" spans="1:26" x14ac:dyDescent="0.35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3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5"/>
    </row>
    <row r="152" spans="1:26" x14ac:dyDescent="0.35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3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5"/>
    </row>
    <row r="153" spans="1:26" x14ac:dyDescent="0.35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3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5"/>
    </row>
    <row r="154" spans="1:26" x14ac:dyDescent="0.35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3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5"/>
    </row>
    <row r="155" spans="1:26" x14ac:dyDescent="0.35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3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5"/>
    </row>
    <row r="156" spans="1:26" x14ac:dyDescent="0.35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3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5"/>
    </row>
    <row r="157" spans="1:26" x14ac:dyDescent="0.35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3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5"/>
    </row>
    <row r="158" spans="1:26" x14ac:dyDescent="0.35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3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5"/>
    </row>
    <row r="159" spans="1:26" x14ac:dyDescent="0.35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3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5"/>
    </row>
    <row r="160" spans="1:26" x14ac:dyDescent="0.35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3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5"/>
    </row>
    <row r="161" spans="1:26" x14ac:dyDescent="0.35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3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5"/>
    </row>
    <row r="162" spans="1:26" x14ac:dyDescent="0.35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3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5"/>
    </row>
    <row r="163" spans="1:26" x14ac:dyDescent="0.3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3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5"/>
    </row>
    <row r="164" spans="1:26" x14ac:dyDescent="0.35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3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5"/>
    </row>
    <row r="165" spans="1:26" x14ac:dyDescent="0.35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3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5"/>
    </row>
    <row r="166" spans="1:26" x14ac:dyDescent="0.35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3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5"/>
    </row>
    <row r="167" spans="1:26" x14ac:dyDescent="0.35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3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5"/>
    </row>
    <row r="168" spans="1:26" x14ac:dyDescent="0.35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3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5"/>
    </row>
    <row r="169" spans="1:26" x14ac:dyDescent="0.35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3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5"/>
    </row>
    <row r="170" spans="1:26" x14ac:dyDescent="0.35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3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5"/>
    </row>
    <row r="171" spans="1:26" x14ac:dyDescent="0.35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3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5"/>
    </row>
    <row r="172" spans="1:26" x14ac:dyDescent="0.35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3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5"/>
    </row>
    <row r="173" spans="1:26" x14ac:dyDescent="0.35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3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5"/>
    </row>
    <row r="174" spans="1:26" x14ac:dyDescent="0.35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3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5"/>
    </row>
    <row r="175" spans="1:26" x14ac:dyDescent="0.35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3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5"/>
    </row>
    <row r="176" spans="1:26" x14ac:dyDescent="0.35">
      <c r="A176" s="11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3"/>
      <c r="N176" s="11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5"/>
    </row>
    <row r="177" spans="1:26" x14ac:dyDescent="0.35">
      <c r="A177" s="11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3"/>
      <c r="N177" s="11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5"/>
    </row>
    <row r="178" spans="1:26" x14ac:dyDescent="0.35">
      <c r="A178" s="11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3"/>
      <c r="N178" s="11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5"/>
    </row>
    <row r="179" spans="1:26" x14ac:dyDescent="0.35">
      <c r="A179" s="11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3"/>
      <c r="N179" s="11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5"/>
    </row>
    <row r="180" spans="1:26" x14ac:dyDescent="0.35">
      <c r="A180" s="11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3"/>
      <c r="N180" s="11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5"/>
    </row>
    <row r="181" spans="1:26" x14ac:dyDescent="0.35">
      <c r="A181" s="11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3"/>
      <c r="N181" s="11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5"/>
    </row>
    <row r="182" spans="1:26" x14ac:dyDescent="0.35">
      <c r="A182" s="11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3"/>
      <c r="N182" s="11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5"/>
    </row>
    <row r="183" spans="1:26" x14ac:dyDescent="0.35">
      <c r="A183" s="11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3"/>
      <c r="N183" s="11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5"/>
    </row>
    <row r="184" spans="1:26" x14ac:dyDescent="0.35">
      <c r="A184" s="11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3"/>
      <c r="N184" s="11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5"/>
    </row>
    <row r="185" spans="1:26" x14ac:dyDescent="0.35">
      <c r="A185" s="11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3"/>
      <c r="N185" s="11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5"/>
    </row>
    <row r="186" spans="1:26" x14ac:dyDescent="0.35">
      <c r="A186" s="11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3"/>
      <c r="N186" s="11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5"/>
    </row>
    <row r="187" spans="1:26" x14ac:dyDescent="0.35">
      <c r="A187" s="11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3"/>
      <c r="N187" s="11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5"/>
    </row>
    <row r="188" spans="1:26" x14ac:dyDescent="0.35">
      <c r="A188" s="11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3"/>
      <c r="N188" s="11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5"/>
    </row>
    <row r="189" spans="1:26" x14ac:dyDescent="0.35">
      <c r="A189" s="11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3"/>
      <c r="N189" s="11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5"/>
    </row>
    <row r="190" spans="1:26" x14ac:dyDescent="0.35">
      <c r="A190" s="11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3"/>
      <c r="N190" s="11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5"/>
    </row>
    <row r="191" spans="1:26" x14ac:dyDescent="0.35">
      <c r="A191" s="11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3"/>
      <c r="N191" s="11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5"/>
    </row>
    <row r="192" spans="1:26" x14ac:dyDescent="0.35">
      <c r="A192" s="11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3"/>
      <c r="N192" s="11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5"/>
    </row>
    <row r="193" spans="1:26" x14ac:dyDescent="0.35">
      <c r="A193" s="11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3"/>
      <c r="N193" s="11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5"/>
    </row>
    <row r="194" spans="1:26" x14ac:dyDescent="0.35">
      <c r="A194" s="11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3"/>
      <c r="N194" s="11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5"/>
    </row>
    <row r="195" spans="1:26" x14ac:dyDescent="0.35">
      <c r="A195" s="11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3"/>
      <c r="N195" s="11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5"/>
    </row>
    <row r="196" spans="1:26" x14ac:dyDescent="0.35">
      <c r="A196" s="11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3"/>
      <c r="N196" s="11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5"/>
    </row>
    <row r="197" spans="1:26" x14ac:dyDescent="0.35">
      <c r="A197" s="11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3"/>
      <c r="N197" s="11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5"/>
    </row>
    <row r="198" spans="1:26" x14ac:dyDescent="0.35">
      <c r="A198" s="11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3"/>
      <c r="N198" s="11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5"/>
    </row>
    <row r="199" spans="1:26" x14ac:dyDescent="0.35">
      <c r="A199" s="11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3"/>
      <c r="N199" s="11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5"/>
    </row>
    <row r="200" spans="1:26" x14ac:dyDescent="0.35">
      <c r="A200" s="11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3"/>
      <c r="N200" s="11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5"/>
    </row>
    <row r="201" spans="1:26" x14ac:dyDescent="0.35">
      <c r="A201" s="11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3"/>
      <c r="N201" s="11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5"/>
    </row>
    <row r="202" spans="1:26" x14ac:dyDescent="0.35">
      <c r="A202" s="11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3"/>
      <c r="N202" s="11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5"/>
    </row>
    <row r="203" spans="1:26" x14ac:dyDescent="0.35">
      <c r="A203" s="11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3"/>
      <c r="N203" s="11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5"/>
    </row>
    <row r="204" spans="1:26" x14ac:dyDescent="0.35">
      <c r="A204" s="11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3"/>
      <c r="N204" s="11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5"/>
    </row>
    <row r="205" spans="1:26" x14ac:dyDescent="0.35">
      <c r="A205" s="11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3"/>
      <c r="N205" s="11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5"/>
    </row>
    <row r="206" spans="1:26" x14ac:dyDescent="0.35">
      <c r="A206" s="11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3"/>
      <c r="N206" s="11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5"/>
    </row>
    <row r="207" spans="1:26" x14ac:dyDescent="0.35">
      <c r="A207" s="11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3"/>
      <c r="N207" s="11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5"/>
    </row>
    <row r="208" spans="1:26" x14ac:dyDescent="0.35">
      <c r="A208" s="11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3"/>
      <c r="N208" s="11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5"/>
    </row>
    <row r="209" spans="1:26" x14ac:dyDescent="0.35">
      <c r="A209" s="11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3"/>
      <c r="N209" s="11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5"/>
    </row>
    <row r="210" spans="1:26" x14ac:dyDescent="0.35">
      <c r="A210" s="11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3"/>
      <c r="N210" s="11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5"/>
    </row>
    <row r="211" spans="1:26" x14ac:dyDescent="0.35">
      <c r="A211" s="11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3"/>
      <c r="N211" s="11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5"/>
    </row>
    <row r="212" spans="1:26" x14ac:dyDescent="0.35">
      <c r="A212" s="11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3"/>
      <c r="N212" s="11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5"/>
    </row>
    <row r="213" spans="1:26" x14ac:dyDescent="0.35">
      <c r="A213" s="11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3"/>
      <c r="N213" s="11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5"/>
    </row>
    <row r="214" spans="1:26" x14ac:dyDescent="0.35">
      <c r="A214" s="11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3"/>
      <c r="N214" s="11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5"/>
    </row>
    <row r="215" spans="1:26" x14ac:dyDescent="0.35">
      <c r="A215" s="11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3"/>
      <c r="N215" s="11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5"/>
    </row>
    <row r="216" spans="1:26" x14ac:dyDescent="0.35">
      <c r="A216" s="11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3"/>
      <c r="N216" s="11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5"/>
    </row>
    <row r="217" spans="1:26" x14ac:dyDescent="0.35">
      <c r="A217" s="11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3"/>
      <c r="N217" s="11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5"/>
    </row>
    <row r="218" spans="1:26" x14ac:dyDescent="0.35">
      <c r="A218" s="11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3"/>
      <c r="N218" s="11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5"/>
    </row>
    <row r="219" spans="1:26" x14ac:dyDescent="0.35">
      <c r="A219" s="11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3"/>
      <c r="N219" s="11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5"/>
    </row>
    <row r="220" spans="1:26" x14ac:dyDescent="0.35">
      <c r="A220" s="11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3"/>
      <c r="N220" s="11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5"/>
    </row>
    <row r="221" spans="1:26" x14ac:dyDescent="0.35">
      <c r="A221" s="11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3"/>
      <c r="N221" s="11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5"/>
    </row>
    <row r="222" spans="1:26" x14ac:dyDescent="0.35">
      <c r="A222" s="11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3"/>
      <c r="N222" s="11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5"/>
    </row>
    <row r="223" spans="1:26" x14ac:dyDescent="0.35">
      <c r="A223" s="11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3"/>
      <c r="N223" s="11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5"/>
    </row>
    <row r="224" spans="1:26" x14ac:dyDescent="0.35">
      <c r="A224" s="11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3"/>
      <c r="N224" s="11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5"/>
    </row>
    <row r="225" spans="1:26" x14ac:dyDescent="0.35">
      <c r="A225" s="11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3"/>
      <c r="N225" s="11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5"/>
    </row>
    <row r="226" spans="1:26" x14ac:dyDescent="0.35">
      <c r="A226" s="11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3"/>
      <c r="N226" s="11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5"/>
    </row>
    <row r="227" spans="1:26" x14ac:dyDescent="0.35">
      <c r="A227" s="11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3"/>
      <c r="N227" s="11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5"/>
    </row>
    <row r="228" spans="1:26" x14ac:dyDescent="0.35">
      <c r="A228" s="11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3"/>
      <c r="N228" s="11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5"/>
    </row>
    <row r="229" spans="1:26" x14ac:dyDescent="0.35">
      <c r="A229" s="11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3"/>
      <c r="N229" s="11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5"/>
    </row>
    <row r="230" spans="1:26" x14ac:dyDescent="0.35">
      <c r="A230" s="11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3"/>
      <c r="N230" s="11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5"/>
    </row>
    <row r="231" spans="1:26" x14ac:dyDescent="0.35">
      <c r="A231" s="11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3"/>
      <c r="N231" s="11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5"/>
    </row>
    <row r="232" spans="1:26" x14ac:dyDescent="0.35">
      <c r="A232" s="11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3"/>
      <c r="N232" s="11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5"/>
    </row>
    <row r="233" spans="1:26" x14ac:dyDescent="0.35">
      <c r="A233" s="11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3"/>
      <c r="N233" s="11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5"/>
    </row>
    <row r="234" spans="1:26" x14ac:dyDescent="0.35">
      <c r="A234" s="11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3"/>
      <c r="N234" s="11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5"/>
    </row>
    <row r="235" spans="1:26" x14ac:dyDescent="0.35">
      <c r="A235" s="11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3"/>
      <c r="N235" s="11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5"/>
    </row>
    <row r="236" spans="1:26" x14ac:dyDescent="0.35">
      <c r="A236" s="11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3"/>
      <c r="N236" s="11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5"/>
    </row>
    <row r="237" spans="1:26" x14ac:dyDescent="0.35">
      <c r="A237" s="11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3"/>
      <c r="N237" s="11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5"/>
    </row>
    <row r="238" spans="1:26" x14ac:dyDescent="0.35">
      <c r="A238" s="11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3"/>
      <c r="N238" s="11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5"/>
    </row>
    <row r="239" spans="1:26" x14ac:dyDescent="0.35">
      <c r="A239" s="11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3"/>
      <c r="N239" s="11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5"/>
    </row>
    <row r="240" spans="1:26" x14ac:dyDescent="0.35">
      <c r="A240" s="11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3"/>
      <c r="N240" s="11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5"/>
    </row>
    <row r="241" spans="1:26" x14ac:dyDescent="0.35">
      <c r="A241" s="11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3"/>
      <c r="N241" s="11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5"/>
    </row>
    <row r="242" spans="1:26" x14ac:dyDescent="0.35">
      <c r="A242" s="11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3"/>
      <c r="N242" s="11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5"/>
    </row>
    <row r="243" spans="1:26" x14ac:dyDescent="0.35">
      <c r="A243" s="11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3"/>
      <c r="N243" s="11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5"/>
    </row>
    <row r="244" spans="1:26" x14ac:dyDescent="0.35">
      <c r="A244" s="11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3"/>
      <c r="N244" s="11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5"/>
    </row>
    <row r="245" spans="1:26" x14ac:dyDescent="0.35">
      <c r="A245" s="11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3"/>
      <c r="N245" s="11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5"/>
    </row>
    <row r="246" spans="1:26" x14ac:dyDescent="0.35">
      <c r="A246" s="11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3"/>
      <c r="N246" s="11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5"/>
    </row>
    <row r="247" spans="1:26" x14ac:dyDescent="0.35">
      <c r="A247" s="11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3"/>
      <c r="N247" s="11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5"/>
    </row>
    <row r="248" spans="1:26" x14ac:dyDescent="0.35">
      <c r="A248" s="11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3"/>
      <c r="N248" s="11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5"/>
    </row>
    <row r="249" spans="1:26" x14ac:dyDescent="0.35">
      <c r="A249" s="11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3"/>
      <c r="N249" s="11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5"/>
    </row>
    <row r="250" spans="1:26" x14ac:dyDescent="0.35">
      <c r="A250" s="11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3"/>
      <c r="N250" s="11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5"/>
    </row>
    <row r="251" spans="1:26" x14ac:dyDescent="0.35">
      <c r="A251" s="11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3"/>
      <c r="N251" s="11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5"/>
    </row>
    <row r="252" spans="1:26" x14ac:dyDescent="0.35">
      <c r="A252" s="11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3"/>
      <c r="N252" s="11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5"/>
    </row>
    <row r="253" spans="1:26" x14ac:dyDescent="0.35">
      <c r="A253" s="11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3"/>
      <c r="N253" s="11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5"/>
    </row>
    <row r="254" spans="1:26" x14ac:dyDescent="0.35">
      <c r="A254" s="11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3"/>
      <c r="N254" s="11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5"/>
    </row>
    <row r="255" spans="1:26" x14ac:dyDescent="0.35">
      <c r="A255" s="11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3"/>
      <c r="N255" s="11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5"/>
    </row>
    <row r="256" spans="1:26" x14ac:dyDescent="0.35">
      <c r="A256" s="11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3"/>
      <c r="N256" s="11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5"/>
    </row>
    <row r="257" spans="1:26" x14ac:dyDescent="0.35">
      <c r="A257" s="11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3"/>
      <c r="N257" s="11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5"/>
    </row>
    <row r="258" spans="1:26" x14ac:dyDescent="0.35">
      <c r="A258" s="11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3"/>
      <c r="N258" s="11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5"/>
    </row>
    <row r="259" spans="1:26" x14ac:dyDescent="0.35">
      <c r="A259" s="11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3"/>
      <c r="N259" s="11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5"/>
    </row>
    <row r="260" spans="1:26" x14ac:dyDescent="0.35">
      <c r="A260" s="11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3"/>
      <c r="N260" s="11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5"/>
    </row>
    <row r="261" spans="1:26" x14ac:dyDescent="0.35">
      <c r="A261" s="11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3"/>
      <c r="N261" s="11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5"/>
    </row>
    <row r="262" spans="1:26" x14ac:dyDescent="0.35">
      <c r="A262" s="11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3"/>
      <c r="N262" s="11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5"/>
    </row>
    <row r="263" spans="1:26" x14ac:dyDescent="0.35">
      <c r="A263" s="11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3"/>
      <c r="N263" s="11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5"/>
    </row>
    <row r="264" spans="1:26" x14ac:dyDescent="0.35">
      <c r="A264" s="11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3"/>
      <c r="N264" s="11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5"/>
    </row>
    <row r="265" spans="1:26" x14ac:dyDescent="0.35">
      <c r="A265" s="11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3"/>
      <c r="N265" s="11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5"/>
    </row>
    <row r="266" spans="1:26" x14ac:dyDescent="0.35">
      <c r="A266" s="11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3"/>
      <c r="N266" s="11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5"/>
    </row>
    <row r="267" spans="1:26" x14ac:dyDescent="0.35">
      <c r="A267" s="11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3"/>
      <c r="N267" s="11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5"/>
    </row>
    <row r="268" spans="1:26" x14ac:dyDescent="0.35">
      <c r="A268" s="11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3"/>
      <c r="N268" s="11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5"/>
    </row>
    <row r="269" spans="1:26" x14ac:dyDescent="0.35">
      <c r="A269" s="11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3"/>
      <c r="N269" s="11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5"/>
    </row>
    <row r="270" spans="1:26" x14ac:dyDescent="0.35">
      <c r="A270" s="11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3"/>
      <c r="N270" s="11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5"/>
    </row>
    <row r="271" spans="1:26" x14ac:dyDescent="0.35">
      <c r="A271" s="11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3"/>
      <c r="N271" s="11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5"/>
    </row>
    <row r="272" spans="1:26" x14ac:dyDescent="0.35">
      <c r="A272" s="11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3"/>
      <c r="N272" s="11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5"/>
    </row>
    <row r="273" spans="1:26" x14ac:dyDescent="0.35">
      <c r="A273" s="11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3"/>
      <c r="N273" s="11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5"/>
    </row>
    <row r="274" spans="1:26" x14ac:dyDescent="0.35">
      <c r="A274" s="11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3"/>
      <c r="N274" s="11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5"/>
    </row>
    <row r="275" spans="1:26" x14ac:dyDescent="0.35">
      <c r="A275" s="11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3"/>
      <c r="N275" s="11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5"/>
    </row>
    <row r="276" spans="1:26" x14ac:dyDescent="0.35">
      <c r="A276" s="11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3"/>
      <c r="N276" s="11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5"/>
    </row>
    <row r="277" spans="1:26" x14ac:dyDescent="0.35">
      <c r="A277" s="11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3"/>
      <c r="N277" s="11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5"/>
    </row>
    <row r="278" spans="1:26" x14ac:dyDescent="0.35">
      <c r="A278" s="11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3"/>
      <c r="N278" s="11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5"/>
    </row>
    <row r="279" spans="1:26" x14ac:dyDescent="0.35">
      <c r="A279" s="11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3"/>
      <c r="N279" s="11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5"/>
    </row>
    <row r="280" spans="1:26" x14ac:dyDescent="0.35">
      <c r="A280" s="11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3"/>
      <c r="N280" s="11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5"/>
    </row>
    <row r="281" spans="1:26" x14ac:dyDescent="0.35">
      <c r="A281" s="11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3"/>
      <c r="N281" s="11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5"/>
    </row>
    <row r="282" spans="1:26" x14ac:dyDescent="0.35">
      <c r="A282" s="11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3"/>
      <c r="N282" s="11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5"/>
    </row>
    <row r="283" spans="1:26" x14ac:dyDescent="0.35">
      <c r="A283" s="11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3"/>
      <c r="N283" s="11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5"/>
    </row>
    <row r="284" spans="1:26" x14ac:dyDescent="0.35">
      <c r="A284" s="11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3"/>
      <c r="N284" s="11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5"/>
    </row>
    <row r="285" spans="1:26" x14ac:dyDescent="0.35">
      <c r="A285" s="11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3"/>
      <c r="N285" s="11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5"/>
    </row>
    <row r="286" spans="1:26" x14ac:dyDescent="0.35">
      <c r="A286" s="11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3"/>
      <c r="N286" s="11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5"/>
    </row>
    <row r="287" spans="1:26" x14ac:dyDescent="0.35">
      <c r="A287" s="11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3"/>
      <c r="N287" s="11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5"/>
    </row>
    <row r="288" spans="1:26" x14ac:dyDescent="0.35">
      <c r="A288" s="11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3"/>
      <c r="N288" s="11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5"/>
    </row>
    <row r="289" spans="1:26" x14ac:dyDescent="0.35">
      <c r="A289" s="11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3"/>
      <c r="N289" s="11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5"/>
    </row>
    <row r="290" spans="1:26" x14ac:dyDescent="0.35">
      <c r="A290" s="11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3"/>
      <c r="N290" s="11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5"/>
    </row>
    <row r="291" spans="1:26" x14ac:dyDescent="0.35">
      <c r="A291" s="11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3"/>
      <c r="N291" s="11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5"/>
    </row>
    <row r="292" spans="1:26" x14ac:dyDescent="0.35">
      <c r="A292" s="11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3"/>
      <c r="N292" s="11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5"/>
    </row>
    <row r="293" spans="1:26" x14ac:dyDescent="0.35">
      <c r="A293" s="11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3"/>
      <c r="N293" s="11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5"/>
    </row>
    <row r="294" spans="1:26" x14ac:dyDescent="0.35">
      <c r="A294" s="11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3"/>
      <c r="N294" s="11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5"/>
    </row>
    <row r="295" spans="1:26" x14ac:dyDescent="0.35">
      <c r="A295" s="11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3"/>
      <c r="N295" s="11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5"/>
    </row>
    <row r="296" spans="1:26" x14ac:dyDescent="0.35">
      <c r="A296" s="11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3"/>
      <c r="N296" s="11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5"/>
    </row>
    <row r="297" spans="1:26" x14ac:dyDescent="0.35">
      <c r="A297" s="11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3"/>
      <c r="N297" s="11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5"/>
    </row>
    <row r="298" spans="1:26" x14ac:dyDescent="0.35">
      <c r="A298" s="11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3"/>
      <c r="N298" s="11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5"/>
    </row>
    <row r="299" spans="1:26" x14ac:dyDescent="0.35">
      <c r="A299" s="11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3"/>
      <c r="N299" s="11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5"/>
    </row>
    <row r="300" spans="1:26" x14ac:dyDescent="0.35">
      <c r="A300" s="11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3"/>
      <c r="N300" s="11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5"/>
    </row>
    <row r="301" spans="1:26" x14ac:dyDescent="0.35">
      <c r="A301" s="11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3"/>
      <c r="N301" s="11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5"/>
    </row>
    <row r="302" spans="1:26" x14ac:dyDescent="0.35">
      <c r="A302" s="11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3"/>
      <c r="N302" s="11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5"/>
    </row>
    <row r="303" spans="1:26" x14ac:dyDescent="0.35">
      <c r="A303" s="11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3"/>
      <c r="N303" s="11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5"/>
    </row>
    <row r="304" spans="1:26" x14ac:dyDescent="0.35">
      <c r="A304" s="11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3"/>
      <c r="N304" s="11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5"/>
    </row>
    <row r="305" spans="1:26" x14ac:dyDescent="0.35">
      <c r="A305" s="11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3"/>
      <c r="N305" s="11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5"/>
    </row>
    <row r="306" spans="1:26" x14ac:dyDescent="0.35">
      <c r="A306" s="11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3"/>
      <c r="N306" s="11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5"/>
    </row>
    <row r="307" spans="1:26" x14ac:dyDescent="0.35">
      <c r="A307" s="11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3"/>
      <c r="N307" s="11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5"/>
    </row>
    <row r="308" spans="1:26" x14ac:dyDescent="0.35">
      <c r="A308" s="11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3"/>
      <c r="N308" s="11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5"/>
    </row>
    <row r="309" spans="1:26" x14ac:dyDescent="0.35">
      <c r="A309" s="11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3"/>
      <c r="N309" s="11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5"/>
    </row>
    <row r="310" spans="1:26" x14ac:dyDescent="0.35">
      <c r="A310" s="11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3"/>
      <c r="N310" s="11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5"/>
    </row>
    <row r="311" spans="1:26" x14ac:dyDescent="0.35">
      <c r="A311" s="11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3"/>
      <c r="N311" s="11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5"/>
    </row>
    <row r="312" spans="1:26" x14ac:dyDescent="0.35">
      <c r="A312" s="11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3"/>
      <c r="N312" s="11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5"/>
    </row>
    <row r="313" spans="1:26" x14ac:dyDescent="0.35">
      <c r="A313" s="11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3"/>
      <c r="N313" s="11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5"/>
    </row>
    <row r="314" spans="1:26" x14ac:dyDescent="0.35">
      <c r="A314" s="11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3"/>
      <c r="N314" s="11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5"/>
    </row>
    <row r="315" spans="1:26" x14ac:dyDescent="0.35">
      <c r="A315" s="11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3"/>
      <c r="N315" s="11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5"/>
    </row>
    <row r="316" spans="1:26" x14ac:dyDescent="0.35">
      <c r="A316" s="11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3"/>
      <c r="N316" s="11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5"/>
    </row>
    <row r="317" spans="1:26" x14ac:dyDescent="0.35">
      <c r="A317" s="11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3"/>
      <c r="N317" s="11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5"/>
    </row>
    <row r="318" spans="1:26" x14ac:dyDescent="0.35">
      <c r="A318" s="11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3"/>
      <c r="N318" s="11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5"/>
    </row>
    <row r="319" spans="1:26" x14ac:dyDescent="0.35">
      <c r="A319" s="11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3"/>
      <c r="N319" s="11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5"/>
    </row>
    <row r="320" spans="1:26" x14ac:dyDescent="0.35">
      <c r="A320" s="11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3"/>
      <c r="N320" s="11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5"/>
    </row>
    <row r="321" spans="1:26" x14ac:dyDescent="0.35">
      <c r="A321" s="11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3"/>
      <c r="N321" s="11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5"/>
    </row>
    <row r="322" spans="1:26" x14ac:dyDescent="0.35">
      <c r="A322" s="11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3"/>
      <c r="N322" s="11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5"/>
    </row>
    <row r="323" spans="1:26" x14ac:dyDescent="0.35">
      <c r="A323" s="11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3"/>
      <c r="N323" s="11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5"/>
    </row>
    <row r="324" spans="1:26" x14ac:dyDescent="0.35">
      <c r="A324" s="11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3"/>
      <c r="N324" s="11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5"/>
    </row>
    <row r="325" spans="1:26" x14ac:dyDescent="0.35">
      <c r="A325" s="11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3"/>
      <c r="N325" s="11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5"/>
    </row>
    <row r="326" spans="1:26" x14ac:dyDescent="0.35">
      <c r="A326" s="11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3"/>
      <c r="N326" s="11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5"/>
    </row>
    <row r="327" spans="1:26" x14ac:dyDescent="0.35">
      <c r="A327" s="11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3"/>
      <c r="N327" s="11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5"/>
    </row>
    <row r="328" spans="1:26" x14ac:dyDescent="0.35">
      <c r="A328" s="11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3"/>
      <c r="N328" s="11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5"/>
    </row>
    <row r="329" spans="1:26" x14ac:dyDescent="0.35">
      <c r="A329" s="11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3"/>
      <c r="N329" s="11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5"/>
    </row>
    <row r="330" spans="1:26" x14ac:dyDescent="0.35">
      <c r="A330" s="11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3"/>
      <c r="N330" s="11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5"/>
    </row>
    <row r="331" spans="1:26" x14ac:dyDescent="0.35">
      <c r="A331" s="11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3"/>
      <c r="N331" s="11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5"/>
    </row>
    <row r="332" spans="1:26" x14ac:dyDescent="0.35">
      <c r="A332" s="11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3"/>
      <c r="N332" s="11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5"/>
    </row>
    <row r="333" spans="1:26" x14ac:dyDescent="0.35">
      <c r="A333" s="11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3"/>
      <c r="N333" s="11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5"/>
    </row>
    <row r="334" spans="1:26" x14ac:dyDescent="0.35">
      <c r="A334" s="11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3"/>
      <c r="N334" s="11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5"/>
    </row>
    <row r="335" spans="1:26" x14ac:dyDescent="0.35">
      <c r="A335" s="11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3"/>
      <c r="N335" s="11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5"/>
    </row>
    <row r="336" spans="1:26" x14ac:dyDescent="0.35">
      <c r="A336" s="11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3"/>
      <c r="N336" s="11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5"/>
    </row>
    <row r="337" spans="1:26" x14ac:dyDescent="0.35">
      <c r="A337" s="11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3"/>
      <c r="N337" s="11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5"/>
    </row>
    <row r="338" spans="1:26" x14ac:dyDescent="0.35">
      <c r="A338" s="11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3"/>
      <c r="N338" s="11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5"/>
    </row>
    <row r="339" spans="1:26" x14ac:dyDescent="0.35">
      <c r="A339" s="11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3"/>
      <c r="N339" s="11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5"/>
    </row>
    <row r="340" spans="1:26" x14ac:dyDescent="0.35">
      <c r="A340" s="11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3"/>
      <c r="N340" s="11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5"/>
    </row>
    <row r="341" spans="1:26" x14ac:dyDescent="0.35">
      <c r="A341" s="11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3"/>
      <c r="N341" s="11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5"/>
    </row>
    <row r="342" spans="1:26" x14ac:dyDescent="0.35">
      <c r="A342" s="11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3"/>
      <c r="N342" s="11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5"/>
    </row>
    <row r="343" spans="1:26" x14ac:dyDescent="0.35">
      <c r="A343" s="11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3"/>
      <c r="N343" s="11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5"/>
    </row>
    <row r="344" spans="1:26" x14ac:dyDescent="0.35">
      <c r="A344" s="11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3"/>
      <c r="N344" s="11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5"/>
    </row>
    <row r="345" spans="1:26" ht="13.15" thickBot="1" x14ac:dyDescent="0.4">
      <c r="A345" s="11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3"/>
      <c r="N345" s="115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7"/>
    </row>
    <row r="346" spans="1:26" x14ac:dyDescent="0.35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</row>
    <row r="347" spans="1:26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</row>
    <row r="348" spans="1:26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</row>
    <row r="349" spans="1:26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</row>
    <row r="350" spans="1:26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</row>
    <row r="351" spans="1:26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</row>
    <row r="352" spans="1:26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</row>
    <row r="353" spans="1:13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</row>
    <row r="354" spans="1:13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</row>
    <row r="355" spans="1:13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</row>
    <row r="356" spans="1:13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</row>
    <row r="357" spans="1:13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</row>
    <row r="358" spans="1:13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</row>
    <row r="359" spans="1:13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</row>
    <row r="360" spans="1:13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</row>
    <row r="361" spans="1:13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</row>
    <row r="362" spans="1:13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</row>
    <row r="363" spans="1:13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</row>
    <row r="364" spans="1:13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</row>
    <row r="365" spans="1:13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</row>
    <row r="366" spans="1:13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</row>
    <row r="367" spans="1:13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</row>
    <row r="368" spans="1:13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</row>
    <row r="369" spans="1:13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</row>
    <row r="370" spans="1:13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</row>
    <row r="371" spans="1:13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</row>
    <row r="372" spans="1:13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</row>
    <row r="373" spans="1:13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</row>
    <row r="374" spans="1:13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</row>
    <row r="375" spans="1:13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</row>
    <row r="376" spans="1:13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</row>
    <row r="377" spans="1:13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</row>
    <row r="378" spans="1:13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</row>
    <row r="379" spans="1:13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</row>
    <row r="380" spans="1:13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</row>
    <row r="381" spans="1:13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</row>
    <row r="382" spans="1:13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</row>
    <row r="383" spans="1:13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</row>
    <row r="384" spans="1:13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</row>
    <row r="385" spans="1:13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</row>
    <row r="386" spans="1:13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</row>
    <row r="387" spans="1:13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</row>
    <row r="388" spans="1:13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</row>
    <row r="389" spans="1:13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</row>
    <row r="390" spans="1:13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</row>
    <row r="391" spans="1:13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</row>
    <row r="392" spans="1:13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</row>
    <row r="393" spans="1:13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</row>
    <row r="394" spans="1:13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</row>
    <row r="395" spans="1:13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</row>
    <row r="396" spans="1:13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</row>
    <row r="397" spans="1:13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</row>
    <row r="398" spans="1:13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</row>
    <row r="399" spans="1:13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</row>
    <row r="400" spans="1:13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</row>
    <row r="401" spans="1:13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</row>
    <row r="402" spans="1:13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</row>
    <row r="403" spans="1:13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</row>
    <row r="404" spans="1:13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</row>
    <row r="405" spans="1:13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</row>
    <row r="406" spans="1:13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</row>
    <row r="407" spans="1:13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</row>
    <row r="408" spans="1:13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</row>
    <row r="409" spans="1:13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</row>
    <row r="410" spans="1:13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</row>
    <row r="411" spans="1:13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</row>
    <row r="412" spans="1:13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</row>
    <row r="413" spans="1:13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</row>
    <row r="414" spans="1:13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</row>
    <row r="415" spans="1:13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</row>
    <row r="416" spans="1:13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</row>
    <row r="417" spans="1:13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</row>
    <row r="418" spans="1:13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</row>
    <row r="419" spans="1:13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</row>
    <row r="420" spans="1:13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</row>
    <row r="421" spans="1:13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</row>
    <row r="422" spans="1:13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</row>
    <row r="423" spans="1:13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</row>
    <row r="424" spans="1:13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</row>
    <row r="425" spans="1:13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</row>
    <row r="426" spans="1:13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</row>
    <row r="427" spans="1:13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</row>
    <row r="428" spans="1:13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</row>
    <row r="429" spans="1:13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</row>
    <row r="430" spans="1:13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</row>
    <row r="431" spans="1:13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</row>
    <row r="432" spans="1:13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</row>
    <row r="433" spans="1:13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</row>
    <row r="434" spans="1:13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</row>
    <row r="435" spans="1:13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</row>
    <row r="436" spans="1:13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</row>
    <row r="437" spans="1:13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</row>
    <row r="438" spans="1:13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</row>
    <row r="439" spans="1:13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</row>
    <row r="440" spans="1:13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</row>
    <row r="441" spans="1:13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</row>
    <row r="442" spans="1:13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</row>
    <row r="443" spans="1:13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</row>
    <row r="444" spans="1:13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</row>
    <row r="445" spans="1:13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</row>
    <row r="446" spans="1:13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</row>
    <row r="447" spans="1:13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</row>
    <row r="448" spans="1:13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</row>
    <row r="449" spans="1:13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</row>
    <row r="450" spans="1:13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</row>
  </sheetData>
  <mergeCells count="4">
    <mergeCell ref="A1:M1"/>
    <mergeCell ref="A3:M3"/>
    <mergeCell ref="N1:Z1"/>
    <mergeCell ref="N3:Z3"/>
  </mergeCells>
  <phoneticPr fontId="1" type="noConversion"/>
  <pageMargins left="0.75" right="0.75" top="1" bottom="1" header="0.5" footer="0.5"/>
  <pageSetup paperSize="9" scale="38" orientation="portrait" r:id="rId1"/>
  <headerFooter alignWithMargins="0"/>
  <rowBreaks count="2" manualBreakCount="2">
    <brk id="59" max="25" man="1"/>
    <brk id="203" max="25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38"/>
  <sheetViews>
    <sheetView workbookViewId="0">
      <pane xSplit="1" ySplit="3" topLeftCell="AB112" activePane="bottomRight" state="frozen"/>
      <selection pane="topRight" activeCell="B1" sqref="B1"/>
      <selection pane="bottomLeft" activeCell="A4" sqref="A4"/>
      <selection pane="bottomRight" activeCell="AX138" sqref="AX138"/>
    </sheetView>
  </sheetViews>
  <sheetFormatPr defaultRowHeight="12.75" x14ac:dyDescent="0.35"/>
  <cols>
    <col min="1" max="1" width="14" customWidth="1"/>
    <col min="4" max="4" width="12.1328125" bestFit="1" customWidth="1"/>
    <col min="8" max="8" width="10.86328125" bestFit="1" customWidth="1"/>
    <col min="10" max="10" width="10.59765625" customWidth="1"/>
    <col min="11" max="11" width="10.265625" customWidth="1"/>
    <col min="13" max="13" width="10.1328125" customWidth="1"/>
  </cols>
  <sheetData>
    <row r="1" spans="1:53" s="5" customFormat="1" ht="12.75" customHeight="1" thickBot="1" x14ac:dyDescent="0.45">
      <c r="A1" s="36" t="s">
        <v>68</v>
      </c>
      <c r="B1" s="194" t="s">
        <v>63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9"/>
      <c r="O1" s="194" t="s">
        <v>53</v>
      </c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9"/>
      <c r="AB1" s="194" t="s">
        <v>65</v>
      </c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9"/>
      <c r="AO1" s="194" t="s">
        <v>64</v>
      </c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9"/>
    </row>
    <row r="2" spans="1:53" s="5" customFormat="1" x14ac:dyDescent="0.35">
      <c r="A2" s="37"/>
      <c r="B2" s="38" t="s">
        <v>0</v>
      </c>
      <c r="C2" s="41" t="s">
        <v>66</v>
      </c>
      <c r="D2" s="41" t="s">
        <v>84</v>
      </c>
      <c r="E2" s="41" t="s">
        <v>54</v>
      </c>
      <c r="F2" s="39" t="s">
        <v>55</v>
      </c>
      <c r="G2" s="39" t="s">
        <v>86</v>
      </c>
      <c r="H2" s="39" t="s">
        <v>59</v>
      </c>
      <c r="I2" s="39" t="s">
        <v>56</v>
      </c>
      <c r="J2" s="39" t="s">
        <v>85</v>
      </c>
      <c r="K2" s="41" t="s">
        <v>89</v>
      </c>
      <c r="L2" s="41" t="s">
        <v>60</v>
      </c>
      <c r="M2" s="41" t="s">
        <v>61</v>
      </c>
      <c r="N2" s="40" t="s">
        <v>73</v>
      </c>
      <c r="O2" s="38" t="s">
        <v>0</v>
      </c>
      <c r="P2" s="41" t="s">
        <v>66</v>
      </c>
      <c r="Q2" s="41" t="s">
        <v>84</v>
      </c>
      <c r="R2" s="41" t="s">
        <v>54</v>
      </c>
      <c r="S2" s="39" t="s">
        <v>55</v>
      </c>
      <c r="T2" s="39" t="s">
        <v>86</v>
      </c>
      <c r="U2" s="39" t="s">
        <v>59</v>
      </c>
      <c r="V2" s="39" t="s">
        <v>56</v>
      </c>
      <c r="W2" s="39" t="s">
        <v>85</v>
      </c>
      <c r="X2" s="41" t="s">
        <v>89</v>
      </c>
      <c r="Y2" s="41" t="s">
        <v>60</v>
      </c>
      <c r="Z2" s="41" t="s">
        <v>61</v>
      </c>
      <c r="AA2" s="40" t="s">
        <v>73</v>
      </c>
      <c r="AB2" s="38" t="s">
        <v>0</v>
      </c>
      <c r="AC2" s="41" t="s">
        <v>66</v>
      </c>
      <c r="AD2" s="41" t="s">
        <v>84</v>
      </c>
      <c r="AE2" s="41" t="s">
        <v>54</v>
      </c>
      <c r="AF2" s="39" t="s">
        <v>55</v>
      </c>
      <c r="AG2" s="39" t="s">
        <v>86</v>
      </c>
      <c r="AH2" s="39" t="s">
        <v>59</v>
      </c>
      <c r="AI2" s="39" t="s">
        <v>56</v>
      </c>
      <c r="AJ2" s="39" t="s">
        <v>85</v>
      </c>
      <c r="AK2" s="41" t="s">
        <v>89</v>
      </c>
      <c r="AL2" s="41" t="s">
        <v>60</v>
      </c>
      <c r="AM2" s="41" t="s">
        <v>61</v>
      </c>
      <c r="AN2" s="40" t="s">
        <v>73</v>
      </c>
      <c r="AO2" s="38" t="s">
        <v>0</v>
      </c>
      <c r="AP2" s="41" t="s">
        <v>66</v>
      </c>
      <c r="AQ2" s="41" t="s">
        <v>84</v>
      </c>
      <c r="AR2" s="41" t="s">
        <v>54</v>
      </c>
      <c r="AS2" s="39" t="s">
        <v>55</v>
      </c>
      <c r="AT2" s="39" t="s">
        <v>86</v>
      </c>
      <c r="AU2" s="39" t="s">
        <v>59</v>
      </c>
      <c r="AV2" s="39" t="s">
        <v>56</v>
      </c>
      <c r="AW2" s="39" t="s">
        <v>85</v>
      </c>
      <c r="AX2" s="41" t="s">
        <v>89</v>
      </c>
      <c r="AY2" s="41" t="s">
        <v>60</v>
      </c>
      <c r="AZ2" s="41" t="s">
        <v>61</v>
      </c>
      <c r="BA2" s="40" t="s">
        <v>73</v>
      </c>
    </row>
    <row r="3" spans="1:53" s="5" customFormat="1" ht="13.15" thickBot="1" x14ac:dyDescent="0.4">
      <c r="A3" s="71"/>
      <c r="B3" s="73"/>
      <c r="C3" s="63" t="s">
        <v>76</v>
      </c>
      <c r="D3" s="63" t="s">
        <v>90</v>
      </c>
      <c r="E3" s="63" t="s">
        <v>90</v>
      </c>
      <c r="F3" s="72" t="s">
        <v>76</v>
      </c>
      <c r="G3" s="72" t="s">
        <v>76</v>
      </c>
      <c r="H3" s="72" t="s">
        <v>76</v>
      </c>
      <c r="I3" s="72" t="s">
        <v>76</v>
      </c>
      <c r="J3" s="72" t="s">
        <v>78</v>
      </c>
      <c r="K3" s="72" t="s">
        <v>78</v>
      </c>
      <c r="L3" s="63" t="s">
        <v>62</v>
      </c>
      <c r="M3" s="63" t="s">
        <v>3</v>
      </c>
      <c r="N3" s="74" t="s">
        <v>93</v>
      </c>
      <c r="O3" s="73"/>
      <c r="P3" s="63" t="s">
        <v>76</v>
      </c>
      <c r="Q3" s="63" t="s">
        <v>90</v>
      </c>
      <c r="R3" s="63" t="s">
        <v>90</v>
      </c>
      <c r="S3" s="72" t="s">
        <v>76</v>
      </c>
      <c r="T3" s="72" t="s">
        <v>76</v>
      </c>
      <c r="U3" s="72" t="s">
        <v>76</v>
      </c>
      <c r="V3" s="72" t="s">
        <v>76</v>
      </c>
      <c r="W3" s="72" t="s">
        <v>78</v>
      </c>
      <c r="X3" s="72" t="s">
        <v>78</v>
      </c>
      <c r="Y3" s="63" t="s">
        <v>62</v>
      </c>
      <c r="Z3" s="63" t="s">
        <v>3</v>
      </c>
      <c r="AA3" s="74" t="s">
        <v>93</v>
      </c>
      <c r="AB3" s="73"/>
      <c r="AC3" s="63" t="s">
        <v>76</v>
      </c>
      <c r="AD3" s="63" t="s">
        <v>90</v>
      </c>
      <c r="AE3" s="63" t="s">
        <v>90</v>
      </c>
      <c r="AF3" s="72" t="s">
        <v>76</v>
      </c>
      <c r="AG3" s="72" t="s">
        <v>76</v>
      </c>
      <c r="AH3" s="72" t="s">
        <v>76</v>
      </c>
      <c r="AI3" s="72" t="s">
        <v>76</v>
      </c>
      <c r="AJ3" s="72" t="s">
        <v>78</v>
      </c>
      <c r="AK3" s="72" t="s">
        <v>78</v>
      </c>
      <c r="AL3" s="63" t="s">
        <v>62</v>
      </c>
      <c r="AM3" s="63" t="s">
        <v>3</v>
      </c>
      <c r="AN3" s="74" t="s">
        <v>93</v>
      </c>
      <c r="AO3" s="73"/>
      <c r="AP3" s="63" t="s">
        <v>76</v>
      </c>
      <c r="AQ3" s="63" t="s">
        <v>90</v>
      </c>
      <c r="AR3" s="63" t="s">
        <v>90</v>
      </c>
      <c r="AS3" s="72" t="s">
        <v>76</v>
      </c>
      <c r="AT3" s="72" t="s">
        <v>76</v>
      </c>
      <c r="AU3" s="72" t="s">
        <v>76</v>
      </c>
      <c r="AV3" s="72" t="s">
        <v>76</v>
      </c>
      <c r="AW3" s="72" t="s">
        <v>78</v>
      </c>
      <c r="AX3" s="72" t="s">
        <v>78</v>
      </c>
      <c r="AY3" s="63" t="s">
        <v>62</v>
      </c>
      <c r="AZ3" s="63" t="s">
        <v>3</v>
      </c>
      <c r="BA3" s="74" t="s">
        <v>93</v>
      </c>
    </row>
    <row r="4" spans="1:53" x14ac:dyDescent="0.35">
      <c r="A4" s="75" t="s">
        <v>126</v>
      </c>
      <c r="B4" s="78">
        <v>0.64583333333333337</v>
      </c>
      <c r="C4" s="79"/>
      <c r="D4" s="80"/>
      <c r="E4" s="80"/>
      <c r="F4" s="80">
        <v>28.3</v>
      </c>
      <c r="G4" s="81"/>
      <c r="H4" s="81"/>
      <c r="I4" s="81"/>
      <c r="J4" s="81">
        <v>2100</v>
      </c>
      <c r="K4" s="81">
        <v>2500</v>
      </c>
      <c r="L4" s="81"/>
      <c r="M4" s="81">
        <v>981</v>
      </c>
      <c r="N4" s="82">
        <v>7.93</v>
      </c>
      <c r="O4" s="83">
        <v>0.65277777777777779</v>
      </c>
      <c r="P4" s="81"/>
      <c r="Q4" s="81"/>
      <c r="R4" s="81"/>
      <c r="S4" s="81">
        <v>27.1</v>
      </c>
      <c r="T4" s="81"/>
      <c r="U4" s="81"/>
      <c r="V4" s="81"/>
      <c r="W4" s="81">
        <v>2</v>
      </c>
      <c r="X4" s="81">
        <v>2</v>
      </c>
      <c r="Y4" s="81"/>
      <c r="Z4" s="81">
        <v>1171</v>
      </c>
      <c r="AA4" s="82">
        <v>8.08</v>
      </c>
      <c r="AB4" s="83">
        <v>0.66319444444444442</v>
      </c>
      <c r="AC4" s="81"/>
      <c r="AD4" s="81"/>
      <c r="AE4" s="81"/>
      <c r="AF4" s="81">
        <v>0.5</v>
      </c>
      <c r="AG4" s="81"/>
      <c r="AH4" s="81"/>
      <c r="AI4" s="81"/>
      <c r="AJ4" s="81">
        <v>860</v>
      </c>
      <c r="AK4" s="81">
        <v>1400</v>
      </c>
      <c r="AL4" s="81"/>
      <c r="AM4" s="81">
        <v>2920</v>
      </c>
      <c r="AN4" s="82">
        <v>7.29</v>
      </c>
      <c r="AO4" s="83">
        <v>0.66666666666666663</v>
      </c>
      <c r="AP4" s="81"/>
      <c r="AQ4" s="81"/>
      <c r="AR4" s="81"/>
      <c r="AS4" s="81">
        <v>1.3</v>
      </c>
      <c r="AT4" s="81"/>
      <c r="AU4" s="81"/>
      <c r="AV4" s="81"/>
      <c r="AW4" s="81">
        <v>320</v>
      </c>
      <c r="AX4" s="81">
        <v>590</v>
      </c>
      <c r="AY4" s="81"/>
      <c r="AZ4" s="81">
        <v>3760</v>
      </c>
      <c r="BA4" s="82">
        <v>7.49</v>
      </c>
    </row>
    <row r="5" spans="1:53" x14ac:dyDescent="0.35">
      <c r="A5" s="76" t="s">
        <v>127</v>
      </c>
      <c r="B5" s="78">
        <v>0.62152777777777779</v>
      </c>
      <c r="C5" s="79">
        <v>14</v>
      </c>
      <c r="D5" s="80">
        <v>39</v>
      </c>
      <c r="E5" s="80">
        <v>0.21</v>
      </c>
      <c r="F5" s="80">
        <v>34.9</v>
      </c>
      <c r="G5" s="81">
        <v>47.2</v>
      </c>
      <c r="H5" s="81">
        <v>16.100000000000001</v>
      </c>
      <c r="I5" s="81">
        <v>15.34</v>
      </c>
      <c r="J5" s="81">
        <v>1030</v>
      </c>
      <c r="K5" s="81">
        <v>5100</v>
      </c>
      <c r="L5" s="81">
        <v>45</v>
      </c>
      <c r="M5" s="81">
        <v>1137</v>
      </c>
      <c r="N5" s="82">
        <v>7.62</v>
      </c>
      <c r="O5" s="83">
        <v>0.625</v>
      </c>
      <c r="P5" s="81">
        <v>2</v>
      </c>
      <c r="Q5" s="81">
        <v>1</v>
      </c>
      <c r="R5" s="81">
        <v>0.25</v>
      </c>
      <c r="S5" s="81">
        <v>33.299999999999997</v>
      </c>
      <c r="T5" s="81">
        <v>33.700000000000003</v>
      </c>
      <c r="U5" s="81">
        <v>14.04</v>
      </c>
      <c r="V5" s="81">
        <v>13.2</v>
      </c>
      <c r="W5" s="81">
        <v>10</v>
      </c>
      <c r="X5" s="81">
        <v>10</v>
      </c>
      <c r="Y5" s="81">
        <v>0.49299999999999999</v>
      </c>
      <c r="Z5" s="81">
        <v>1282</v>
      </c>
      <c r="AA5" s="82">
        <v>7.93</v>
      </c>
      <c r="AB5" s="83">
        <v>0.63194444444444442</v>
      </c>
      <c r="AC5" s="81">
        <v>2</v>
      </c>
      <c r="AD5" s="81">
        <v>22.8</v>
      </c>
      <c r="AE5" s="81">
        <v>5.2999999999999999E-2</v>
      </c>
      <c r="AF5" s="81">
        <v>0.4</v>
      </c>
      <c r="AG5" s="81">
        <v>0.6</v>
      </c>
      <c r="AH5" s="81">
        <v>7.9000000000000001E-2</v>
      </c>
      <c r="AI5" s="81">
        <v>8.3000000000000004E-2</v>
      </c>
      <c r="AJ5" s="81">
        <v>2500</v>
      </c>
      <c r="AK5" s="81">
        <v>2100</v>
      </c>
      <c r="AL5" s="81">
        <v>3.93</v>
      </c>
      <c r="AM5" s="81">
        <v>20000</v>
      </c>
      <c r="AN5" s="82">
        <v>7.07</v>
      </c>
      <c r="AO5" s="83">
        <v>0.63541666666666663</v>
      </c>
      <c r="AP5" s="81">
        <v>2</v>
      </c>
      <c r="AQ5" s="81">
        <v>39</v>
      </c>
      <c r="AR5" s="81">
        <v>2E-3</v>
      </c>
      <c r="AS5" s="81">
        <v>0.4</v>
      </c>
      <c r="AT5" s="81">
        <v>0.6</v>
      </c>
      <c r="AU5" s="81">
        <v>0.113</v>
      </c>
      <c r="AV5" s="81">
        <v>0.10100000000000001</v>
      </c>
      <c r="AW5" s="81">
        <v>300</v>
      </c>
      <c r="AX5" s="81">
        <v>390</v>
      </c>
      <c r="AY5" s="81">
        <v>2.06</v>
      </c>
      <c r="AZ5" s="81">
        <v>39600</v>
      </c>
      <c r="BA5" s="82">
        <v>7.25</v>
      </c>
    </row>
    <row r="6" spans="1:53" x14ac:dyDescent="0.35">
      <c r="A6" s="76" t="s">
        <v>128</v>
      </c>
      <c r="B6" s="78">
        <v>0.4513888888888889</v>
      </c>
      <c r="C6" s="79"/>
      <c r="D6" s="80"/>
      <c r="E6" s="80"/>
      <c r="F6" s="80">
        <v>22.4</v>
      </c>
      <c r="G6" s="81"/>
      <c r="H6" s="81"/>
      <c r="I6" s="81"/>
      <c r="J6" s="81">
        <v>400</v>
      </c>
      <c r="K6" s="81">
        <v>1100</v>
      </c>
      <c r="L6" s="81"/>
      <c r="M6" s="81">
        <v>566</v>
      </c>
      <c r="N6" s="82">
        <v>7.57</v>
      </c>
      <c r="O6" s="83">
        <v>0.4548611111111111</v>
      </c>
      <c r="P6" s="81"/>
      <c r="Q6" s="81"/>
      <c r="R6" s="81"/>
      <c r="S6" s="81">
        <v>21.4</v>
      </c>
      <c r="T6" s="81"/>
      <c r="U6" s="81"/>
      <c r="V6" s="81"/>
      <c r="W6" s="81">
        <v>2</v>
      </c>
      <c r="X6" s="81">
        <v>3</v>
      </c>
      <c r="Y6" s="81"/>
      <c r="Z6" s="81">
        <v>547</v>
      </c>
      <c r="AA6" s="82">
        <v>7.95</v>
      </c>
      <c r="AB6" s="83">
        <v>0.45833333333333331</v>
      </c>
      <c r="AC6" s="81"/>
      <c r="AD6" s="81"/>
      <c r="AE6" s="81"/>
      <c r="AF6" s="81">
        <v>0.4</v>
      </c>
      <c r="AG6" s="81"/>
      <c r="AH6" s="81"/>
      <c r="AI6" s="81"/>
      <c r="AJ6" s="81">
        <v>250</v>
      </c>
      <c r="AK6" s="81">
        <v>580</v>
      </c>
      <c r="AL6" s="81"/>
      <c r="AM6" s="81">
        <v>316</v>
      </c>
      <c r="AN6" s="82">
        <v>6.44</v>
      </c>
      <c r="AO6" s="83">
        <v>0.46875</v>
      </c>
      <c r="AP6" s="81"/>
      <c r="AQ6" s="81"/>
      <c r="AR6" s="81"/>
      <c r="AS6" s="81">
        <v>0.4</v>
      </c>
      <c r="AT6" s="81"/>
      <c r="AU6" s="81"/>
      <c r="AV6" s="81"/>
      <c r="AW6" s="81">
        <v>500</v>
      </c>
      <c r="AX6" s="81">
        <v>580</v>
      </c>
      <c r="AY6" s="81"/>
      <c r="AZ6" s="81">
        <v>550</v>
      </c>
      <c r="BA6" s="82">
        <v>6.44</v>
      </c>
    </row>
    <row r="7" spans="1:53" x14ac:dyDescent="0.35">
      <c r="A7" s="76" t="s">
        <v>129</v>
      </c>
      <c r="B7" s="78">
        <v>0.37152777777777773</v>
      </c>
      <c r="C7" s="79">
        <v>15</v>
      </c>
      <c r="D7" s="80">
        <v>27.666666670000001</v>
      </c>
      <c r="E7" s="80">
        <v>0.55000000000000004</v>
      </c>
      <c r="F7" s="80">
        <v>14.7</v>
      </c>
      <c r="G7" s="81">
        <v>20.2</v>
      </c>
      <c r="H7" s="81">
        <v>4.78</v>
      </c>
      <c r="I7" s="81">
        <v>3.88</v>
      </c>
      <c r="J7" s="81">
        <v>230</v>
      </c>
      <c r="K7" s="81">
        <v>400</v>
      </c>
      <c r="L7" s="81">
        <v>30.9</v>
      </c>
      <c r="M7" s="81">
        <v>429</v>
      </c>
      <c r="N7" s="82">
        <v>7.4</v>
      </c>
      <c r="O7" s="83">
        <v>0.37291666666666662</v>
      </c>
      <c r="P7" s="81">
        <v>4.2</v>
      </c>
      <c r="Q7" s="81">
        <v>1</v>
      </c>
      <c r="R7" s="81">
        <v>0.55000000000000004</v>
      </c>
      <c r="S7" s="81">
        <v>14</v>
      </c>
      <c r="T7" s="81">
        <v>15</v>
      </c>
      <c r="U7" s="81">
        <v>3.74</v>
      </c>
      <c r="V7" s="81">
        <v>3.419</v>
      </c>
      <c r="W7" s="81">
        <v>2</v>
      </c>
      <c r="X7" s="81">
        <v>31</v>
      </c>
      <c r="Y7" s="81">
        <v>0.47399999999999998</v>
      </c>
      <c r="Z7" s="81">
        <v>429</v>
      </c>
      <c r="AA7" s="82">
        <v>7.57</v>
      </c>
      <c r="AB7" s="83">
        <v>0.38194444444444442</v>
      </c>
      <c r="AC7" s="81">
        <v>2</v>
      </c>
      <c r="AD7" s="81">
        <v>4.4000000000000004</v>
      </c>
      <c r="AE7" s="81">
        <v>0.25</v>
      </c>
      <c r="AF7" s="81">
        <v>0.4</v>
      </c>
      <c r="AG7" s="81">
        <v>0.7</v>
      </c>
      <c r="AH7" s="81">
        <v>2.1000000000000001E-2</v>
      </c>
      <c r="AI7" s="81">
        <v>1.0999999999999999E-2</v>
      </c>
      <c r="AJ7" s="81">
        <v>36</v>
      </c>
      <c r="AK7" s="81">
        <v>430</v>
      </c>
      <c r="AL7" s="81">
        <v>5.12</v>
      </c>
      <c r="AM7" s="81">
        <v>162</v>
      </c>
      <c r="AN7" s="82">
        <v>6.42</v>
      </c>
      <c r="AO7" s="83">
        <v>0.38541666666666669</v>
      </c>
      <c r="AP7" s="81">
        <v>2</v>
      </c>
      <c r="AQ7" s="81">
        <v>4.2</v>
      </c>
      <c r="AR7" s="81">
        <v>0.4</v>
      </c>
      <c r="AS7" s="81">
        <v>0.4</v>
      </c>
      <c r="AT7" s="81">
        <v>0.3</v>
      </c>
      <c r="AU7" s="81">
        <v>2.3E-2</v>
      </c>
      <c r="AV7" s="81">
        <v>1.2E-2</v>
      </c>
      <c r="AW7" s="81">
        <v>162</v>
      </c>
      <c r="AX7" s="81">
        <v>570</v>
      </c>
      <c r="AY7" s="81">
        <v>5.9</v>
      </c>
      <c r="AZ7" s="81">
        <v>195</v>
      </c>
      <c r="BA7" s="82">
        <v>6.32</v>
      </c>
    </row>
    <row r="8" spans="1:53" x14ac:dyDescent="0.35">
      <c r="A8" s="76" t="s">
        <v>130</v>
      </c>
      <c r="B8" s="78">
        <v>0.36805555555555558</v>
      </c>
      <c r="C8" s="79"/>
      <c r="D8" s="80"/>
      <c r="E8" s="80"/>
      <c r="F8" s="80">
        <v>15.3</v>
      </c>
      <c r="G8" s="81"/>
      <c r="H8" s="81"/>
      <c r="I8" s="81"/>
      <c r="J8" s="81">
        <v>2800</v>
      </c>
      <c r="K8" s="81">
        <v>4400</v>
      </c>
      <c r="L8" s="81"/>
      <c r="M8" s="81">
        <v>416</v>
      </c>
      <c r="N8" s="82">
        <v>7.41</v>
      </c>
      <c r="O8" s="83">
        <v>0.36944444444444446</v>
      </c>
      <c r="P8" s="81"/>
      <c r="Q8" s="81"/>
      <c r="R8" s="81"/>
      <c r="S8" s="81">
        <v>11.6</v>
      </c>
      <c r="T8" s="81"/>
      <c r="U8" s="81"/>
      <c r="V8" s="81"/>
      <c r="W8" s="81">
        <v>15</v>
      </c>
      <c r="X8" s="81">
        <v>50</v>
      </c>
      <c r="Y8" s="81"/>
      <c r="Z8" s="81">
        <v>384</v>
      </c>
      <c r="AA8" s="82">
        <v>7.22</v>
      </c>
      <c r="AB8" s="83">
        <v>0.375</v>
      </c>
      <c r="AC8" s="81"/>
      <c r="AD8" s="81"/>
      <c r="AE8" s="81"/>
      <c r="AF8" s="81">
        <v>0.4</v>
      </c>
      <c r="AG8" s="81"/>
      <c r="AH8" s="81"/>
      <c r="AI8" s="81"/>
      <c r="AJ8" s="81">
        <v>10</v>
      </c>
      <c r="AK8" s="81">
        <v>660</v>
      </c>
      <c r="AL8" s="81"/>
      <c r="AM8" s="81">
        <v>158</v>
      </c>
      <c r="AN8" s="82">
        <v>6.62</v>
      </c>
      <c r="AO8" s="83">
        <v>0.38194444444444442</v>
      </c>
      <c r="AP8" s="81"/>
      <c r="AQ8" s="81"/>
      <c r="AR8" s="81"/>
      <c r="AS8" s="81">
        <v>0.4</v>
      </c>
      <c r="AT8" s="81"/>
      <c r="AU8" s="81"/>
      <c r="AV8" s="81"/>
      <c r="AW8" s="81">
        <v>27</v>
      </c>
      <c r="AX8" s="81">
        <v>360</v>
      </c>
      <c r="AY8" s="81"/>
      <c r="AZ8" s="81">
        <v>232</v>
      </c>
      <c r="BA8" s="82">
        <v>6.74</v>
      </c>
    </row>
    <row r="9" spans="1:53" x14ac:dyDescent="0.35">
      <c r="A9" s="76" t="s">
        <v>131</v>
      </c>
      <c r="B9" s="78">
        <v>0.34027777777777773</v>
      </c>
      <c r="C9" s="79">
        <v>28</v>
      </c>
      <c r="D9" s="80">
        <v>50.6</v>
      </c>
      <c r="E9" s="80">
        <v>0.15</v>
      </c>
      <c r="F9" s="80">
        <v>12.3</v>
      </c>
      <c r="G9" s="81">
        <v>21.05</v>
      </c>
      <c r="H9" s="81">
        <v>4.51</v>
      </c>
      <c r="I9" s="81">
        <v>2.9849999999999999</v>
      </c>
      <c r="J9" s="81">
        <v>1220</v>
      </c>
      <c r="K9" s="81">
        <v>8100</v>
      </c>
      <c r="L9" s="81">
        <v>30.6</v>
      </c>
      <c r="M9" s="81">
        <v>400</v>
      </c>
      <c r="N9" s="82">
        <v>7.48</v>
      </c>
      <c r="O9" s="83">
        <v>0.34375</v>
      </c>
      <c r="P9" s="81">
        <v>2</v>
      </c>
      <c r="Q9" s="81">
        <v>2.8</v>
      </c>
      <c r="R9" s="81">
        <v>0.16</v>
      </c>
      <c r="S9" s="81">
        <v>11.7</v>
      </c>
      <c r="T9" s="81">
        <v>12.51</v>
      </c>
      <c r="U9" s="81">
        <v>2.75</v>
      </c>
      <c r="V9" s="81">
        <v>2.7879999999999998</v>
      </c>
      <c r="W9" s="81">
        <v>10</v>
      </c>
      <c r="X9" s="81">
        <v>10</v>
      </c>
      <c r="Y9" s="81">
        <v>0.30299999999999999</v>
      </c>
      <c r="Z9" s="81">
        <v>384</v>
      </c>
      <c r="AA9" s="82">
        <v>7.73</v>
      </c>
      <c r="AB9" s="83">
        <v>0.35902777777777778</v>
      </c>
      <c r="AC9" s="81">
        <v>2</v>
      </c>
      <c r="AD9" s="81">
        <v>1</v>
      </c>
      <c r="AE9" s="81">
        <v>0.18</v>
      </c>
      <c r="AF9" s="81">
        <v>0.4</v>
      </c>
      <c r="AG9" s="81">
        <v>0.36</v>
      </c>
      <c r="AH9" s="81">
        <v>2.7E-2</v>
      </c>
      <c r="AI9" s="81">
        <v>1.2999999999999999E-2</v>
      </c>
      <c r="AJ9" s="81">
        <v>9</v>
      </c>
      <c r="AK9" s="81">
        <v>690</v>
      </c>
      <c r="AL9" s="81">
        <v>7.13</v>
      </c>
      <c r="AM9" s="81">
        <v>141.5</v>
      </c>
      <c r="AN9" s="82">
        <v>6.54</v>
      </c>
      <c r="AO9" s="83">
        <v>0.36458333333333331</v>
      </c>
      <c r="AP9" s="81">
        <v>2</v>
      </c>
      <c r="AQ9" s="81">
        <v>1.6</v>
      </c>
      <c r="AR9" s="81">
        <v>0.19</v>
      </c>
      <c r="AS9" s="81">
        <v>0.4</v>
      </c>
      <c r="AT9" s="81">
        <v>0.42</v>
      </c>
      <c r="AU9" s="81">
        <v>6.0999999999999999E-2</v>
      </c>
      <c r="AV9" s="81">
        <v>4.1000000000000002E-2</v>
      </c>
      <c r="AW9" s="81">
        <v>10</v>
      </c>
      <c r="AX9" s="81">
        <v>710</v>
      </c>
      <c r="AY9" s="81">
        <v>6.27</v>
      </c>
      <c r="AZ9" s="81">
        <v>155.5</v>
      </c>
      <c r="BA9" s="82">
        <v>6.52</v>
      </c>
    </row>
    <row r="10" spans="1:53" x14ac:dyDescent="0.35">
      <c r="A10" s="76" t="s">
        <v>132</v>
      </c>
      <c r="B10" s="78">
        <v>0.39930555555555558</v>
      </c>
      <c r="C10" s="79"/>
      <c r="D10" s="80"/>
      <c r="E10" s="80"/>
      <c r="F10" s="80">
        <v>20.3</v>
      </c>
      <c r="G10" s="81"/>
      <c r="H10" s="81"/>
      <c r="I10" s="81"/>
      <c r="J10" s="81">
        <v>72</v>
      </c>
      <c r="K10" s="81">
        <v>380</v>
      </c>
      <c r="L10" s="81"/>
      <c r="M10" s="81">
        <v>739</v>
      </c>
      <c r="N10" s="82">
        <v>7.59</v>
      </c>
      <c r="O10" s="83">
        <v>0.40277777777777773</v>
      </c>
      <c r="P10" s="81"/>
      <c r="Q10" s="81"/>
      <c r="R10" s="81"/>
      <c r="S10" s="81">
        <v>19.600000000000001</v>
      </c>
      <c r="T10" s="81"/>
      <c r="U10" s="81"/>
      <c r="V10" s="81"/>
      <c r="W10" s="81">
        <v>2</v>
      </c>
      <c r="X10" s="81">
        <v>3</v>
      </c>
      <c r="Y10" s="81"/>
      <c r="Z10" s="81">
        <v>509</v>
      </c>
      <c r="AA10" s="82">
        <v>7.8</v>
      </c>
      <c r="AB10" s="83" t="s">
        <v>133</v>
      </c>
      <c r="AC10" s="81"/>
      <c r="AD10" s="81"/>
      <c r="AE10" s="81"/>
      <c r="AF10" s="81">
        <v>0.4</v>
      </c>
      <c r="AG10" s="81"/>
      <c r="AH10" s="81"/>
      <c r="AI10" s="81"/>
      <c r="AJ10" s="81">
        <v>153</v>
      </c>
      <c r="AK10" s="81">
        <v>610</v>
      </c>
      <c r="AL10" s="81"/>
      <c r="AM10" s="81">
        <v>172.2</v>
      </c>
      <c r="AN10" s="82">
        <v>6.68</v>
      </c>
      <c r="AO10" s="83">
        <v>0.41666666666666669</v>
      </c>
      <c r="AP10" s="81"/>
      <c r="AQ10" s="81"/>
      <c r="AR10" s="81"/>
      <c r="AS10" s="81">
        <v>0.4</v>
      </c>
      <c r="AT10" s="81"/>
      <c r="AU10" s="81"/>
      <c r="AV10" s="81"/>
      <c r="AW10" s="81">
        <v>320</v>
      </c>
      <c r="AX10" s="81">
        <v>470</v>
      </c>
      <c r="AY10" s="81"/>
      <c r="AZ10" s="81">
        <v>473</v>
      </c>
      <c r="BA10" s="82">
        <v>6.54</v>
      </c>
    </row>
    <row r="11" spans="1:53" x14ac:dyDescent="0.35">
      <c r="A11" s="76" t="s">
        <v>134</v>
      </c>
      <c r="B11" s="78">
        <v>0.38194444444444442</v>
      </c>
      <c r="C11" s="79">
        <v>34</v>
      </c>
      <c r="D11" s="80">
        <v>59.5</v>
      </c>
      <c r="E11" s="80">
        <v>0.19</v>
      </c>
      <c r="F11" s="80">
        <v>13.6</v>
      </c>
      <c r="G11" s="81">
        <v>23.76</v>
      </c>
      <c r="H11" s="81">
        <v>8.6199999999999992</v>
      </c>
      <c r="I11" s="81">
        <v>7.1909999999999998</v>
      </c>
      <c r="J11" s="81">
        <v>450</v>
      </c>
      <c r="K11" s="81">
        <v>2100</v>
      </c>
      <c r="L11" s="81">
        <v>35.6</v>
      </c>
      <c r="M11" s="81">
        <v>570</v>
      </c>
      <c r="N11" s="82">
        <v>8.0500000000000007</v>
      </c>
      <c r="O11" s="83">
        <v>0.3888888888888889</v>
      </c>
      <c r="P11" s="81">
        <v>5.4</v>
      </c>
      <c r="Q11" s="81">
        <v>1</v>
      </c>
      <c r="R11" s="81">
        <v>0.21</v>
      </c>
      <c r="S11" s="81">
        <v>11.6</v>
      </c>
      <c r="T11" s="81">
        <v>13.29</v>
      </c>
      <c r="U11" s="81">
        <v>6.68</v>
      </c>
      <c r="V11" s="81">
        <v>6.7050000000000001</v>
      </c>
      <c r="W11" s="81">
        <v>17</v>
      </c>
      <c r="X11" s="81">
        <v>62</v>
      </c>
      <c r="Y11" s="81">
        <v>0.49099999999999999</v>
      </c>
      <c r="Z11" s="81">
        <v>547</v>
      </c>
      <c r="AA11" s="82">
        <v>7.71</v>
      </c>
      <c r="AB11" s="83">
        <v>0.39583333333333331</v>
      </c>
      <c r="AC11" s="81">
        <v>2</v>
      </c>
      <c r="AD11" s="81">
        <v>12.4</v>
      </c>
      <c r="AE11" s="81">
        <v>0.06</v>
      </c>
      <c r="AF11" s="81">
        <v>0.4</v>
      </c>
      <c r="AG11" s="81">
        <v>0.66</v>
      </c>
      <c r="AH11" s="81">
        <v>7.1999999999999995E-2</v>
      </c>
      <c r="AI11" s="81">
        <v>2.7E-2</v>
      </c>
      <c r="AJ11" s="81">
        <v>540</v>
      </c>
      <c r="AK11" s="81">
        <v>2400</v>
      </c>
      <c r="AL11" s="81">
        <v>9.64</v>
      </c>
      <c r="AM11" s="81">
        <v>239</v>
      </c>
      <c r="AN11" s="82">
        <v>6.53</v>
      </c>
      <c r="AO11" s="83">
        <v>0.40277777777777773</v>
      </c>
      <c r="AP11" s="81">
        <v>2.2000000000000002</v>
      </c>
      <c r="AQ11" s="81">
        <v>19.600000000000001</v>
      </c>
      <c r="AR11" s="81">
        <v>0.1</v>
      </c>
      <c r="AS11" s="81">
        <v>0.4</v>
      </c>
      <c r="AT11" s="81">
        <v>0.69</v>
      </c>
      <c r="AU11" s="81">
        <v>0.14799999999999999</v>
      </c>
      <c r="AV11" s="81">
        <v>8.5000000000000006E-2</v>
      </c>
      <c r="AW11" s="81">
        <v>990</v>
      </c>
      <c r="AX11" s="81">
        <v>5900</v>
      </c>
      <c r="AY11" s="81">
        <v>19.600000000000001</v>
      </c>
      <c r="AZ11" s="81">
        <v>1018</v>
      </c>
      <c r="BA11" s="82">
        <v>6.49</v>
      </c>
    </row>
    <row r="12" spans="1:53" x14ac:dyDescent="0.35">
      <c r="A12" s="76" t="s">
        <v>135</v>
      </c>
      <c r="B12" s="78">
        <v>0.6333333333333333</v>
      </c>
      <c r="C12" s="79"/>
      <c r="D12" s="80"/>
      <c r="E12" s="80"/>
      <c r="F12" s="80">
        <v>16.100000000000001</v>
      </c>
      <c r="G12" s="81"/>
      <c r="H12" s="81"/>
      <c r="I12" s="81"/>
      <c r="J12" s="81">
        <v>2300</v>
      </c>
      <c r="K12" s="81">
        <v>11400</v>
      </c>
      <c r="L12" s="81"/>
      <c r="M12" s="81"/>
      <c r="N12" s="82">
        <v>7.94</v>
      </c>
      <c r="O12" s="83">
        <v>0.63541666666666663</v>
      </c>
      <c r="P12" s="81"/>
      <c r="Q12" s="81"/>
      <c r="R12" s="81"/>
      <c r="S12" s="81">
        <v>15.7</v>
      </c>
      <c r="T12" s="81"/>
      <c r="U12" s="81"/>
      <c r="V12" s="81"/>
      <c r="W12" s="81">
        <v>2</v>
      </c>
      <c r="X12" s="81">
        <v>2</v>
      </c>
      <c r="Y12" s="81"/>
      <c r="Z12" s="81"/>
      <c r="AA12" s="82">
        <v>8.2799999999999994</v>
      </c>
      <c r="AB12" s="83">
        <v>0.64930555555555558</v>
      </c>
      <c r="AC12" s="81"/>
      <c r="AD12" s="81"/>
      <c r="AE12" s="81"/>
      <c r="AF12" s="81">
        <v>0.4</v>
      </c>
      <c r="AG12" s="81"/>
      <c r="AH12" s="81"/>
      <c r="AI12" s="81"/>
      <c r="AJ12" s="81">
        <v>135</v>
      </c>
      <c r="AK12" s="81">
        <v>980</v>
      </c>
      <c r="AL12" s="81"/>
      <c r="AM12" s="81"/>
      <c r="AN12" s="82">
        <v>6.8</v>
      </c>
      <c r="AO12" s="83">
        <v>0.65277777777777779</v>
      </c>
      <c r="AP12" s="81"/>
      <c r="AQ12" s="81"/>
      <c r="AR12" s="81"/>
      <c r="AS12" s="81">
        <v>0.7</v>
      </c>
      <c r="AT12" s="81"/>
      <c r="AU12" s="81"/>
      <c r="AV12" s="81"/>
      <c r="AW12" s="81">
        <v>2100</v>
      </c>
      <c r="AX12" s="81">
        <v>210</v>
      </c>
      <c r="AY12" s="81"/>
      <c r="AZ12" s="81"/>
      <c r="BA12" s="82">
        <v>6.89</v>
      </c>
    </row>
    <row r="13" spans="1:53" x14ac:dyDescent="0.35">
      <c r="A13" s="76" t="s">
        <v>136</v>
      </c>
      <c r="B13" s="78">
        <v>0.40486111111111112</v>
      </c>
      <c r="C13" s="79"/>
      <c r="D13" s="80"/>
      <c r="E13" s="80"/>
      <c r="F13" s="80">
        <v>29.8</v>
      </c>
      <c r="G13" s="81"/>
      <c r="H13" s="81"/>
      <c r="I13" s="81"/>
      <c r="J13" s="81">
        <v>20000</v>
      </c>
      <c r="K13" s="81">
        <v>46000</v>
      </c>
      <c r="L13" s="81"/>
      <c r="M13" s="81">
        <v>73.599999999999994</v>
      </c>
      <c r="N13" s="82">
        <v>7.85</v>
      </c>
      <c r="O13" s="83">
        <v>0.40625</v>
      </c>
      <c r="P13" s="81"/>
      <c r="Q13" s="81"/>
      <c r="R13" s="81"/>
      <c r="S13" s="81">
        <v>27.9</v>
      </c>
      <c r="T13" s="81"/>
      <c r="U13" s="81"/>
      <c r="V13" s="81"/>
      <c r="W13" s="81">
        <v>2</v>
      </c>
      <c r="X13" s="81">
        <v>2</v>
      </c>
      <c r="Y13" s="81"/>
      <c r="Z13" s="81">
        <v>71.099999999999994</v>
      </c>
      <c r="AA13" s="82">
        <v>8.1999999999999993</v>
      </c>
      <c r="AB13" s="83">
        <v>0.41249999999999998</v>
      </c>
      <c r="AC13" s="81"/>
      <c r="AD13" s="81"/>
      <c r="AE13" s="81"/>
      <c r="AF13" s="81">
        <v>0.4</v>
      </c>
      <c r="AG13" s="81"/>
      <c r="AH13" s="81"/>
      <c r="AI13" s="81"/>
      <c r="AJ13" s="81">
        <v>1363</v>
      </c>
      <c r="AK13" s="81">
        <v>2500</v>
      </c>
      <c r="AL13" s="81"/>
      <c r="AM13" s="81">
        <v>23.7</v>
      </c>
      <c r="AN13" s="82">
        <v>6.42</v>
      </c>
      <c r="AO13" s="83">
        <v>0.40972222222222227</v>
      </c>
      <c r="AP13" s="81"/>
      <c r="AQ13" s="81"/>
      <c r="AR13" s="81"/>
      <c r="AS13" s="81">
        <v>0.4</v>
      </c>
      <c r="AT13" s="81"/>
      <c r="AU13" s="81"/>
      <c r="AV13" s="81"/>
      <c r="AW13" s="81">
        <v>640</v>
      </c>
      <c r="AX13" s="81">
        <v>2300</v>
      </c>
      <c r="AY13" s="81"/>
      <c r="AZ13" s="81">
        <v>97.4</v>
      </c>
      <c r="BA13" s="82">
        <v>6.52</v>
      </c>
    </row>
    <row r="14" spans="1:53" x14ac:dyDescent="0.35">
      <c r="A14" s="76" t="s">
        <v>137</v>
      </c>
      <c r="B14" s="78">
        <v>0.61111111111111105</v>
      </c>
      <c r="C14" s="79"/>
      <c r="D14" s="80"/>
      <c r="E14" s="80"/>
      <c r="F14" s="80">
        <v>36.6</v>
      </c>
      <c r="G14" s="81"/>
      <c r="H14" s="81"/>
      <c r="I14" s="81"/>
      <c r="J14" s="81">
        <v>6500</v>
      </c>
      <c r="K14" s="81">
        <v>6800</v>
      </c>
      <c r="L14" s="81"/>
      <c r="M14" s="81">
        <v>89.5</v>
      </c>
      <c r="N14" s="82">
        <v>7.98</v>
      </c>
      <c r="O14" s="83">
        <v>0.61111111111111105</v>
      </c>
      <c r="P14" s="81"/>
      <c r="Q14" s="81"/>
      <c r="R14" s="81"/>
      <c r="S14" s="81">
        <v>35.9</v>
      </c>
      <c r="T14" s="81"/>
      <c r="U14" s="81"/>
      <c r="V14" s="81"/>
      <c r="W14" s="81">
        <v>2</v>
      </c>
      <c r="X14" s="81">
        <v>2</v>
      </c>
      <c r="Y14" s="81"/>
      <c r="Z14" s="81">
        <v>88.7</v>
      </c>
      <c r="AA14" s="82">
        <v>7.98</v>
      </c>
      <c r="AB14" s="83">
        <v>0.61805555555555558</v>
      </c>
      <c r="AC14" s="81"/>
      <c r="AD14" s="81"/>
      <c r="AE14" s="81"/>
      <c r="AF14" s="81">
        <v>0.5</v>
      </c>
      <c r="AG14" s="81"/>
      <c r="AH14" s="81"/>
      <c r="AI14" s="81"/>
      <c r="AJ14" s="81">
        <v>210</v>
      </c>
      <c r="AK14" s="81">
        <v>4500</v>
      </c>
      <c r="AL14" s="81"/>
      <c r="AM14" s="81">
        <v>201</v>
      </c>
      <c r="AN14" s="82">
        <v>7.73</v>
      </c>
      <c r="AO14" s="83">
        <v>0.625</v>
      </c>
      <c r="AP14" s="81"/>
      <c r="AQ14" s="81"/>
      <c r="AR14" s="81"/>
      <c r="AS14" s="81">
        <v>1.1000000000000001</v>
      </c>
      <c r="AT14" s="81"/>
      <c r="AU14" s="81"/>
      <c r="AV14" s="81"/>
      <c r="AW14" s="81">
        <v>310</v>
      </c>
      <c r="AX14" s="81">
        <v>3200</v>
      </c>
      <c r="AY14" s="81"/>
      <c r="AZ14" s="81">
        <v>528</v>
      </c>
      <c r="BA14" s="82">
        <v>7.27</v>
      </c>
    </row>
    <row r="15" spans="1:53" x14ac:dyDescent="0.35">
      <c r="A15" s="76" t="s">
        <v>138</v>
      </c>
      <c r="B15" s="78">
        <v>0.375</v>
      </c>
      <c r="C15" s="79">
        <v>25</v>
      </c>
      <c r="D15" s="80">
        <v>45</v>
      </c>
      <c r="E15" s="80">
        <v>1.91</v>
      </c>
      <c r="F15" s="80">
        <v>24.5</v>
      </c>
      <c r="G15" s="81">
        <v>38.130000000000003</v>
      </c>
      <c r="H15" s="81">
        <v>11.79</v>
      </c>
      <c r="I15" s="81">
        <v>11.311</v>
      </c>
      <c r="J15" s="81">
        <v>3100</v>
      </c>
      <c r="K15" s="81">
        <v>5100</v>
      </c>
      <c r="L15" s="81">
        <v>36.9</v>
      </c>
      <c r="M15" s="81">
        <v>83.1</v>
      </c>
      <c r="N15" s="82">
        <v>7.89</v>
      </c>
      <c r="O15" s="83">
        <v>0.38124999999999998</v>
      </c>
      <c r="P15" s="81">
        <v>8.5</v>
      </c>
      <c r="Q15" s="81">
        <v>7.875</v>
      </c>
      <c r="R15" s="81">
        <v>1.79</v>
      </c>
      <c r="S15" s="81">
        <v>23.6</v>
      </c>
      <c r="T15" s="81">
        <v>24.27</v>
      </c>
      <c r="U15" s="81">
        <v>10.78</v>
      </c>
      <c r="V15" s="81">
        <v>10.413</v>
      </c>
      <c r="W15" s="81">
        <v>10</v>
      </c>
      <c r="X15" s="81">
        <v>10</v>
      </c>
      <c r="Y15" s="81">
        <v>0.42599999999999999</v>
      </c>
      <c r="Z15" s="81">
        <v>83.9</v>
      </c>
      <c r="AA15" s="82">
        <v>8.08</v>
      </c>
      <c r="AB15" s="83">
        <v>0.3888888888888889</v>
      </c>
      <c r="AC15" s="81">
        <v>2</v>
      </c>
      <c r="AD15" s="81">
        <v>8.875</v>
      </c>
      <c r="AE15" s="81">
        <v>1.7000000000000001E-2</v>
      </c>
      <c r="AF15" s="81">
        <v>0.4</v>
      </c>
      <c r="AG15" s="81">
        <v>0.41</v>
      </c>
      <c r="AH15" s="81">
        <v>7.1999999999999995E-2</v>
      </c>
      <c r="AI15" s="81">
        <v>1.6E-2</v>
      </c>
      <c r="AJ15" s="81">
        <v>410</v>
      </c>
      <c r="AK15" s="81">
        <v>2600</v>
      </c>
      <c r="AL15" s="81">
        <v>5.75</v>
      </c>
      <c r="AM15" s="81">
        <v>39.9</v>
      </c>
      <c r="AN15" s="82">
        <v>6.85</v>
      </c>
      <c r="AO15" s="83">
        <v>0.3923611111111111</v>
      </c>
      <c r="AP15" s="81">
        <v>2</v>
      </c>
      <c r="AQ15" s="81">
        <v>13.875</v>
      </c>
      <c r="AR15" s="81">
        <v>1.7999999999999999E-2</v>
      </c>
      <c r="AS15" s="81">
        <v>0.4</v>
      </c>
      <c r="AT15" s="81">
        <v>0.48</v>
      </c>
      <c r="AU15" s="81">
        <v>0.12</v>
      </c>
      <c r="AV15" s="81">
        <v>4.3999999999999997E-2</v>
      </c>
      <c r="AW15" s="81">
        <v>460</v>
      </c>
      <c r="AX15" s="81">
        <v>240</v>
      </c>
      <c r="AY15" s="81">
        <v>6.87</v>
      </c>
      <c r="AZ15" s="81">
        <v>150.4</v>
      </c>
      <c r="BA15" s="82">
        <v>6.83</v>
      </c>
    </row>
    <row r="16" spans="1:53" x14ac:dyDescent="0.35">
      <c r="A16" s="76" t="s">
        <v>139</v>
      </c>
      <c r="B16" s="78">
        <v>0.60972222222222217</v>
      </c>
      <c r="C16" s="79"/>
      <c r="D16" s="80"/>
      <c r="E16" s="80"/>
      <c r="F16" s="80">
        <v>20.8</v>
      </c>
      <c r="G16" s="81"/>
      <c r="H16" s="81"/>
      <c r="I16" s="81"/>
      <c r="J16" s="81">
        <v>7100</v>
      </c>
      <c r="K16" s="81">
        <v>21600</v>
      </c>
      <c r="L16" s="81"/>
      <c r="M16" s="81">
        <v>83.2</v>
      </c>
      <c r="N16" s="82">
        <v>7.95</v>
      </c>
      <c r="O16" s="83">
        <v>0.61111111111111105</v>
      </c>
      <c r="P16" s="81"/>
      <c r="Q16" s="81"/>
      <c r="R16" s="81"/>
      <c r="S16" s="81">
        <v>16.5</v>
      </c>
      <c r="T16" s="81"/>
      <c r="U16" s="81"/>
      <c r="V16" s="81"/>
      <c r="W16" s="81">
        <v>2</v>
      </c>
      <c r="X16" s="81">
        <v>2</v>
      </c>
      <c r="Y16" s="81"/>
      <c r="Z16" s="81">
        <v>76</v>
      </c>
      <c r="AA16" s="82">
        <v>7.44</v>
      </c>
      <c r="AB16" s="83">
        <v>0.62152777777777779</v>
      </c>
      <c r="AC16" s="81"/>
      <c r="AD16" s="81"/>
      <c r="AE16" s="81"/>
      <c r="AF16" s="81">
        <v>0.4</v>
      </c>
      <c r="AG16" s="81"/>
      <c r="AH16" s="81"/>
      <c r="AI16" s="81"/>
      <c r="AJ16" s="81">
        <v>144</v>
      </c>
      <c r="AK16" s="81">
        <v>1100</v>
      </c>
      <c r="AL16" s="81"/>
      <c r="AM16" s="81">
        <v>513</v>
      </c>
      <c r="AN16" s="82">
        <v>6.92</v>
      </c>
      <c r="AO16" s="83">
        <v>0.62847222222222221</v>
      </c>
      <c r="AP16" s="81"/>
      <c r="AQ16" s="81"/>
      <c r="AR16" s="81"/>
      <c r="AS16" s="81">
        <v>0.7</v>
      </c>
      <c r="AT16" s="81"/>
      <c r="AU16" s="81"/>
      <c r="AV16" s="81"/>
      <c r="AW16" s="81">
        <v>63</v>
      </c>
      <c r="AX16" s="81">
        <v>490</v>
      </c>
      <c r="AY16" s="81"/>
      <c r="AZ16" s="81">
        <v>346</v>
      </c>
      <c r="BA16" s="82">
        <v>6.73</v>
      </c>
    </row>
    <row r="17" spans="1:53" x14ac:dyDescent="0.35">
      <c r="A17" s="76" t="s">
        <v>140</v>
      </c>
      <c r="B17" s="78">
        <v>0.69097222222222221</v>
      </c>
      <c r="C17" s="79"/>
      <c r="D17" s="80"/>
      <c r="E17" s="80"/>
      <c r="F17" s="80">
        <v>6.4</v>
      </c>
      <c r="G17" s="81"/>
      <c r="H17" s="81"/>
      <c r="I17" s="81"/>
      <c r="J17" s="81">
        <v>670</v>
      </c>
      <c r="K17" s="81">
        <v>3100</v>
      </c>
      <c r="L17" s="81"/>
      <c r="M17" s="81">
        <v>63.6</v>
      </c>
      <c r="N17" s="82">
        <v>7.38</v>
      </c>
      <c r="O17" s="83">
        <v>0.69444444444444453</v>
      </c>
      <c r="P17" s="81"/>
      <c r="Q17" s="81"/>
      <c r="R17" s="81"/>
      <c r="S17" s="81">
        <v>2.5</v>
      </c>
      <c r="T17" s="81"/>
      <c r="U17" s="81"/>
      <c r="V17" s="81"/>
      <c r="W17" s="81">
        <v>2</v>
      </c>
      <c r="X17" s="81">
        <v>2</v>
      </c>
      <c r="Y17" s="81"/>
      <c r="Z17" s="81">
        <v>58.9</v>
      </c>
      <c r="AA17" s="82">
        <v>6.72</v>
      </c>
      <c r="AB17" s="83">
        <v>0.70486111111111116</v>
      </c>
      <c r="AC17" s="81"/>
      <c r="AD17" s="81"/>
      <c r="AE17" s="81"/>
      <c r="AF17" s="81">
        <v>0.4</v>
      </c>
      <c r="AG17" s="81"/>
      <c r="AH17" s="81"/>
      <c r="AI17" s="81"/>
      <c r="AJ17" s="81">
        <v>330</v>
      </c>
      <c r="AK17" s="81">
        <v>740</v>
      </c>
      <c r="AL17" s="81"/>
      <c r="AM17" s="81">
        <v>18.510000000000002</v>
      </c>
      <c r="AN17" s="82">
        <v>6.02</v>
      </c>
      <c r="AO17" s="83">
        <v>0.71180555555555547</v>
      </c>
      <c r="AP17" s="81"/>
      <c r="AQ17" s="81"/>
      <c r="AR17" s="81"/>
      <c r="AS17" s="81">
        <v>0.4</v>
      </c>
      <c r="AT17" s="81"/>
      <c r="AU17" s="81"/>
      <c r="AV17" s="81"/>
      <c r="AW17" s="81">
        <v>350</v>
      </c>
      <c r="AX17" s="81">
        <v>560</v>
      </c>
      <c r="AY17" s="81"/>
      <c r="AZ17" s="81">
        <v>129.80000000000001</v>
      </c>
      <c r="BA17" s="82">
        <v>6.48</v>
      </c>
    </row>
    <row r="18" spans="1:53" x14ac:dyDescent="0.35">
      <c r="A18" s="76" t="s">
        <v>141</v>
      </c>
      <c r="B18" s="78">
        <v>0.61111111111111105</v>
      </c>
      <c r="C18" s="79"/>
      <c r="D18" s="80"/>
      <c r="E18" s="80"/>
      <c r="F18" s="80">
        <v>1.5</v>
      </c>
      <c r="G18" s="81"/>
      <c r="H18" s="81"/>
      <c r="I18" s="81"/>
      <c r="J18" s="81">
        <v>5100</v>
      </c>
      <c r="K18" s="81">
        <v>21000</v>
      </c>
      <c r="L18" s="81"/>
      <c r="M18" s="81">
        <v>50.5</v>
      </c>
      <c r="N18" s="82">
        <v>6.92</v>
      </c>
      <c r="O18" s="83">
        <v>0.61458333333333337</v>
      </c>
      <c r="P18" s="81"/>
      <c r="Q18" s="81"/>
      <c r="R18" s="81"/>
      <c r="S18" s="81">
        <v>1</v>
      </c>
      <c r="T18" s="81"/>
      <c r="U18" s="81"/>
      <c r="V18" s="81"/>
      <c r="W18" s="81">
        <v>2</v>
      </c>
      <c r="X18" s="81">
        <v>2</v>
      </c>
      <c r="Y18" s="81"/>
      <c r="Z18" s="81">
        <v>49.2</v>
      </c>
      <c r="AA18" s="82">
        <v>7.15</v>
      </c>
      <c r="AB18" s="83">
        <v>0.625</v>
      </c>
      <c r="AC18" s="81"/>
      <c r="AD18" s="81"/>
      <c r="AE18" s="81"/>
      <c r="AF18" s="81">
        <v>0.4</v>
      </c>
      <c r="AG18" s="81"/>
      <c r="AH18" s="81"/>
      <c r="AI18" s="81"/>
      <c r="AJ18" s="81">
        <v>72</v>
      </c>
      <c r="AK18" s="81">
        <v>1455</v>
      </c>
      <c r="AL18" s="81"/>
      <c r="AM18" s="81">
        <v>17.29</v>
      </c>
      <c r="AN18" s="82">
        <v>6.6</v>
      </c>
      <c r="AO18" s="83">
        <v>0.62916666666666665</v>
      </c>
      <c r="AP18" s="81"/>
      <c r="AQ18" s="81"/>
      <c r="AR18" s="81"/>
      <c r="AS18" s="81">
        <v>0.4</v>
      </c>
      <c r="AT18" s="81"/>
      <c r="AU18" s="81"/>
      <c r="AV18" s="81"/>
      <c r="AW18" s="81">
        <v>45</v>
      </c>
      <c r="AX18" s="81">
        <v>690</v>
      </c>
      <c r="AY18" s="81"/>
      <c r="AZ18" s="81">
        <v>22.3</v>
      </c>
      <c r="BA18" s="82">
        <v>6.58</v>
      </c>
    </row>
    <row r="19" spans="1:53" x14ac:dyDescent="0.35">
      <c r="A19" s="76" t="s">
        <v>142</v>
      </c>
      <c r="B19" s="78">
        <v>0.70625000000000004</v>
      </c>
      <c r="C19" s="79"/>
      <c r="D19" s="80"/>
      <c r="E19" s="80"/>
      <c r="F19" s="80">
        <v>0.9</v>
      </c>
      <c r="G19" s="81"/>
      <c r="H19" s="81"/>
      <c r="I19" s="81"/>
      <c r="J19" s="81">
        <v>980</v>
      </c>
      <c r="K19" s="81">
        <v>4200</v>
      </c>
      <c r="L19" s="81"/>
      <c r="M19" s="81">
        <v>52.2</v>
      </c>
      <c r="N19" s="82">
        <v>7.8</v>
      </c>
      <c r="O19" s="83">
        <v>0.70138888888888884</v>
      </c>
      <c r="P19" s="81"/>
      <c r="Q19" s="81"/>
      <c r="R19" s="81"/>
      <c r="S19" s="81">
        <v>0.4</v>
      </c>
      <c r="T19" s="81"/>
      <c r="U19" s="81"/>
      <c r="V19" s="81"/>
      <c r="W19" s="81">
        <v>2</v>
      </c>
      <c r="X19" s="81">
        <v>2</v>
      </c>
      <c r="Y19" s="81"/>
      <c r="Z19" s="81">
        <v>50.7</v>
      </c>
      <c r="AA19" s="82">
        <v>7.52</v>
      </c>
      <c r="AB19" s="83">
        <v>0.71527777777777779</v>
      </c>
      <c r="AC19" s="81"/>
      <c r="AD19" s="81"/>
      <c r="AE19" s="81"/>
      <c r="AF19" s="81">
        <v>0.4</v>
      </c>
      <c r="AG19" s="81"/>
      <c r="AH19" s="81"/>
      <c r="AI19" s="81"/>
      <c r="AJ19" s="81">
        <v>330</v>
      </c>
      <c r="AK19" s="81">
        <v>710</v>
      </c>
      <c r="AL19" s="81"/>
      <c r="AM19" s="81">
        <v>18.07</v>
      </c>
      <c r="AN19" s="82"/>
      <c r="AO19" s="83">
        <v>0.72222222222222221</v>
      </c>
      <c r="AP19" s="81"/>
      <c r="AQ19" s="81"/>
      <c r="AR19" s="81"/>
      <c r="AS19" s="81">
        <v>0.4</v>
      </c>
      <c r="AT19" s="81"/>
      <c r="AU19" s="81"/>
      <c r="AV19" s="81"/>
      <c r="AW19" s="81">
        <v>120</v>
      </c>
      <c r="AX19" s="81">
        <v>570</v>
      </c>
      <c r="AY19" s="81"/>
      <c r="AZ19" s="81">
        <v>75.400000000000006</v>
      </c>
      <c r="BA19" s="82">
        <v>6.92</v>
      </c>
    </row>
    <row r="20" spans="1:53" x14ac:dyDescent="0.35">
      <c r="A20" s="76" t="s">
        <v>143</v>
      </c>
      <c r="B20" s="78">
        <v>0.33680555555555558</v>
      </c>
      <c r="C20" s="79"/>
      <c r="D20" s="80"/>
      <c r="E20" s="80"/>
      <c r="F20" s="80">
        <v>1.6</v>
      </c>
      <c r="G20" s="81"/>
      <c r="H20" s="81"/>
      <c r="I20" s="81"/>
      <c r="J20" s="81">
        <v>410</v>
      </c>
      <c r="K20" s="81">
        <v>2200</v>
      </c>
      <c r="L20" s="81"/>
      <c r="M20" s="81">
        <v>56.7</v>
      </c>
      <c r="N20" s="82">
        <v>7.18</v>
      </c>
      <c r="O20" s="83">
        <v>0.34027777777777773</v>
      </c>
      <c r="P20" s="81"/>
      <c r="Q20" s="81"/>
      <c r="R20" s="81"/>
      <c r="S20" s="81">
        <v>0.7</v>
      </c>
      <c r="T20" s="81"/>
      <c r="U20" s="81"/>
      <c r="V20" s="81"/>
      <c r="W20" s="81">
        <v>2</v>
      </c>
      <c r="X20" s="81">
        <v>2</v>
      </c>
      <c r="Y20" s="81"/>
      <c r="Z20" s="81">
        <v>53.8</v>
      </c>
      <c r="AA20" s="82">
        <v>7.43</v>
      </c>
      <c r="AB20" s="83">
        <v>0.34722222222222227</v>
      </c>
      <c r="AC20" s="81"/>
      <c r="AD20" s="81"/>
      <c r="AE20" s="81"/>
      <c r="AF20" s="81">
        <v>0.4</v>
      </c>
      <c r="AG20" s="81"/>
      <c r="AH20" s="81"/>
      <c r="AI20" s="81"/>
      <c r="AJ20" s="81">
        <v>2100</v>
      </c>
      <c r="AK20" s="81">
        <v>2000</v>
      </c>
      <c r="AL20" s="81"/>
      <c r="AM20" s="81">
        <v>35.799999999999997</v>
      </c>
      <c r="AN20" s="82">
        <v>7.15</v>
      </c>
      <c r="AO20" s="83">
        <v>0.35416666666666669</v>
      </c>
      <c r="AP20" s="81"/>
      <c r="AQ20" s="81"/>
      <c r="AR20" s="81"/>
      <c r="AS20" s="81">
        <v>0.4</v>
      </c>
      <c r="AT20" s="81"/>
      <c r="AU20" s="81"/>
      <c r="AV20" s="81"/>
      <c r="AW20" s="81">
        <v>2300</v>
      </c>
      <c r="AX20" s="81">
        <v>6000</v>
      </c>
      <c r="AY20" s="81" t="s">
        <v>82</v>
      </c>
      <c r="AZ20" s="81">
        <v>124.4</v>
      </c>
      <c r="BA20" s="82">
        <v>6.93</v>
      </c>
    </row>
    <row r="21" spans="1:53" ht="13.15" thickBot="1" x14ac:dyDescent="0.4">
      <c r="A21" s="76" t="s">
        <v>144</v>
      </c>
      <c r="B21" s="78">
        <v>0.69305555555555554</v>
      </c>
      <c r="C21" s="79">
        <v>11</v>
      </c>
      <c r="D21" s="80">
        <v>35.75</v>
      </c>
      <c r="E21" s="80">
        <v>11.55</v>
      </c>
      <c r="F21" s="80">
        <v>4.5</v>
      </c>
      <c r="G21" s="81">
        <v>8.23</v>
      </c>
      <c r="H21" s="81">
        <v>10.54</v>
      </c>
      <c r="I21" s="81">
        <v>9.9440000000000008</v>
      </c>
      <c r="J21" s="81">
        <v>410</v>
      </c>
      <c r="K21" s="81">
        <v>2900</v>
      </c>
      <c r="L21" s="81">
        <v>31.7</v>
      </c>
      <c r="M21" s="81">
        <v>1094</v>
      </c>
      <c r="N21" s="82">
        <v>7.43</v>
      </c>
      <c r="O21" s="83">
        <v>0.69444444444444453</v>
      </c>
      <c r="P21" s="81">
        <v>3</v>
      </c>
      <c r="Q21" s="81">
        <v>4</v>
      </c>
      <c r="R21" s="81">
        <v>12.923</v>
      </c>
      <c r="S21" s="81">
        <v>2.1</v>
      </c>
      <c r="T21" s="81">
        <v>3.2</v>
      </c>
      <c r="U21" s="81">
        <v>8.77</v>
      </c>
      <c r="V21" s="81">
        <v>9.1159999999999997</v>
      </c>
      <c r="W21" s="81">
        <v>2</v>
      </c>
      <c r="X21" s="81">
        <v>2</v>
      </c>
      <c r="Y21" s="81">
        <v>0.25900000000000001</v>
      </c>
      <c r="Z21" s="81">
        <v>1049</v>
      </c>
      <c r="AA21" s="82">
        <v>7.3</v>
      </c>
      <c r="AB21" s="83">
        <v>0.69791666666666663</v>
      </c>
      <c r="AC21" s="81">
        <v>2</v>
      </c>
      <c r="AD21" s="81">
        <v>6</v>
      </c>
      <c r="AE21" s="81">
        <v>1.4E-2</v>
      </c>
      <c r="AF21" s="81">
        <v>0.4</v>
      </c>
      <c r="AG21" s="81">
        <v>0.21</v>
      </c>
      <c r="AH21" s="81">
        <v>2.7E-2</v>
      </c>
      <c r="AI21" s="81">
        <v>2.5000000000000001E-2</v>
      </c>
      <c r="AJ21" s="81">
        <v>200</v>
      </c>
      <c r="AK21" s="81">
        <v>380</v>
      </c>
      <c r="AL21" s="81">
        <v>4.5599999999999996</v>
      </c>
      <c r="AM21" s="81">
        <v>296</v>
      </c>
      <c r="AN21" s="82">
        <v>6.85</v>
      </c>
      <c r="AO21" s="83">
        <v>0.70138888888888884</v>
      </c>
      <c r="AP21" s="81">
        <v>2</v>
      </c>
      <c r="AQ21" s="81">
        <v>17.5</v>
      </c>
      <c r="AR21" s="81">
        <v>0.09</v>
      </c>
      <c r="AS21" s="81">
        <v>0.4</v>
      </c>
      <c r="AT21" s="81">
        <v>0.27</v>
      </c>
      <c r="AU21" s="81">
        <v>2.5999999999999999E-2</v>
      </c>
      <c r="AV21" s="81">
        <v>2.3E-2</v>
      </c>
      <c r="AW21" s="81">
        <v>220</v>
      </c>
      <c r="AX21" s="81">
        <v>117</v>
      </c>
      <c r="AY21" s="81">
        <v>3.68</v>
      </c>
      <c r="AZ21" s="81">
        <v>1138</v>
      </c>
      <c r="BA21" s="82">
        <v>6.83</v>
      </c>
    </row>
    <row r="22" spans="1:53" x14ac:dyDescent="0.35">
      <c r="A22" s="75">
        <v>40646</v>
      </c>
      <c r="B22" s="86">
        <v>0.35416666666666669</v>
      </c>
      <c r="C22" s="117"/>
      <c r="D22" s="118"/>
      <c r="E22" s="118"/>
      <c r="F22" s="118">
        <v>0.4</v>
      </c>
      <c r="G22" s="119"/>
      <c r="H22" s="119"/>
      <c r="I22" s="119"/>
      <c r="J22" s="119">
        <v>440</v>
      </c>
      <c r="K22" s="119">
        <v>2000</v>
      </c>
      <c r="L22" s="119"/>
      <c r="M22" s="119">
        <v>544</v>
      </c>
      <c r="N22" s="120">
        <v>7.45</v>
      </c>
      <c r="O22" s="92">
        <v>0.3576388888888889</v>
      </c>
      <c r="P22" s="119"/>
      <c r="Q22" s="119"/>
      <c r="R22" s="119"/>
      <c r="S22" s="119">
        <v>0.4</v>
      </c>
      <c r="T22" s="119"/>
      <c r="U22" s="119"/>
      <c r="V22" s="119"/>
      <c r="W22" s="119">
        <v>2</v>
      </c>
      <c r="X22" s="119">
        <v>2</v>
      </c>
      <c r="Y22" s="119"/>
      <c r="Z22" s="119">
        <v>581</v>
      </c>
      <c r="AA22" s="120">
        <v>7.72</v>
      </c>
      <c r="AB22" s="92">
        <v>0.36458333333333331</v>
      </c>
      <c r="AC22" s="119"/>
      <c r="AD22" s="119"/>
      <c r="AE22" s="119"/>
      <c r="AF22" s="119">
        <v>0.4</v>
      </c>
      <c r="AG22" s="119"/>
      <c r="AH22" s="119"/>
      <c r="AI22" s="119"/>
      <c r="AJ22" s="119">
        <v>360</v>
      </c>
      <c r="AK22" s="119">
        <v>630</v>
      </c>
      <c r="AL22" s="119"/>
      <c r="AM22" s="119">
        <v>888</v>
      </c>
      <c r="AN22" s="120">
        <v>6.72</v>
      </c>
      <c r="AO22" s="92">
        <v>0.36805555555555558</v>
      </c>
      <c r="AP22" s="119"/>
      <c r="AQ22" s="119"/>
      <c r="AR22" s="119"/>
      <c r="AS22" s="119">
        <v>0.4</v>
      </c>
      <c r="AT22" s="119"/>
      <c r="AU22" s="119"/>
      <c r="AV22" s="119"/>
      <c r="AW22" s="119">
        <v>2300</v>
      </c>
      <c r="AX22" s="119">
        <v>890</v>
      </c>
      <c r="AY22" s="119"/>
      <c r="AZ22" s="119">
        <v>2520</v>
      </c>
      <c r="BA22" s="120">
        <v>6.7</v>
      </c>
    </row>
    <row r="23" spans="1:53" s="5" customFormat="1" x14ac:dyDescent="0.35">
      <c r="A23" s="116">
        <v>40672</v>
      </c>
      <c r="B23" s="93">
        <v>0.72222222222222221</v>
      </c>
      <c r="C23" s="84">
        <v>13</v>
      </c>
      <c r="D23" s="94">
        <v>42</v>
      </c>
      <c r="E23" s="94">
        <v>9.81</v>
      </c>
      <c r="F23" s="94">
        <v>0.4</v>
      </c>
      <c r="G23" s="34">
        <v>4.55</v>
      </c>
      <c r="H23" s="34">
        <v>6.61</v>
      </c>
      <c r="I23" s="34">
        <v>5.452</v>
      </c>
      <c r="J23" s="34">
        <v>750</v>
      </c>
      <c r="K23" s="34">
        <v>3800</v>
      </c>
      <c r="L23" s="34">
        <v>19.5</v>
      </c>
      <c r="M23" s="34">
        <v>437</v>
      </c>
      <c r="N23" s="95">
        <v>8.0299999999999994</v>
      </c>
      <c r="O23" s="83">
        <v>0.72430555555555554</v>
      </c>
      <c r="P23" s="34">
        <v>2</v>
      </c>
      <c r="Q23" s="34">
        <v>7</v>
      </c>
      <c r="R23" s="34">
        <v>9.73</v>
      </c>
      <c r="S23" s="34">
        <v>0.4</v>
      </c>
      <c r="T23" s="34">
        <v>1.01</v>
      </c>
      <c r="U23" s="34">
        <v>5.94</v>
      </c>
      <c r="V23" s="34">
        <v>5.1130000000000004</v>
      </c>
      <c r="W23" s="34">
        <v>10</v>
      </c>
      <c r="X23" s="34">
        <v>13</v>
      </c>
      <c r="Y23" s="34">
        <v>0.56100000000000005</v>
      </c>
      <c r="Z23" s="34">
        <v>414</v>
      </c>
      <c r="AA23" s="95">
        <v>8.01</v>
      </c>
      <c r="AB23" s="83">
        <v>0.72916666666666663</v>
      </c>
      <c r="AC23" s="34">
        <v>2</v>
      </c>
      <c r="AD23" s="34">
        <v>12.2</v>
      </c>
      <c r="AE23" s="34">
        <v>0.154</v>
      </c>
      <c r="AF23" s="34">
        <v>0.4</v>
      </c>
      <c r="AG23" s="34">
        <v>0.25</v>
      </c>
      <c r="AH23" s="34">
        <v>2.4E-2</v>
      </c>
      <c r="AI23" s="34">
        <v>8.9999999999999993E-3</v>
      </c>
      <c r="AJ23" s="34">
        <v>144</v>
      </c>
      <c r="AK23" s="34">
        <v>680</v>
      </c>
      <c r="AL23" s="34">
        <v>7.88</v>
      </c>
      <c r="AM23" s="34">
        <v>152.30000000000001</v>
      </c>
      <c r="AN23" s="95">
        <v>6.56</v>
      </c>
      <c r="AO23" s="83">
        <v>0.73263888888888884</v>
      </c>
      <c r="AP23" s="34">
        <v>2</v>
      </c>
      <c r="AQ23" s="34">
        <v>22.4</v>
      </c>
      <c r="AR23" s="34">
        <v>0.65</v>
      </c>
      <c r="AS23" s="34">
        <v>0.4</v>
      </c>
      <c r="AT23" s="34">
        <v>0.48</v>
      </c>
      <c r="AU23" s="34">
        <v>0.251</v>
      </c>
      <c r="AV23" s="34">
        <v>0.189</v>
      </c>
      <c r="AW23" s="34">
        <v>200</v>
      </c>
      <c r="AX23" s="34">
        <v>2300</v>
      </c>
      <c r="AY23" s="34">
        <v>14.8</v>
      </c>
      <c r="AZ23" s="34">
        <v>460</v>
      </c>
      <c r="BA23" s="95">
        <v>6.58</v>
      </c>
    </row>
    <row r="24" spans="1:53" s="5" customFormat="1" x14ac:dyDescent="0.35">
      <c r="A24" s="116">
        <v>40701</v>
      </c>
      <c r="B24" s="93">
        <v>0.625</v>
      </c>
      <c r="C24" s="84"/>
      <c r="D24" s="94"/>
      <c r="E24" s="94"/>
      <c r="F24" s="94">
        <v>1.4</v>
      </c>
      <c r="G24" s="34"/>
      <c r="H24" s="34"/>
      <c r="I24" s="34"/>
      <c r="J24" s="34">
        <v>7200</v>
      </c>
      <c r="K24" s="34">
        <v>45000</v>
      </c>
      <c r="L24" s="34"/>
      <c r="M24" s="34">
        <v>398</v>
      </c>
      <c r="N24" s="95">
        <v>8.26</v>
      </c>
      <c r="O24" s="83">
        <v>0.62847222222222221</v>
      </c>
      <c r="P24" s="34"/>
      <c r="Q24" s="34"/>
      <c r="R24" s="34"/>
      <c r="S24" s="34">
        <v>1.4</v>
      </c>
      <c r="T24" s="34"/>
      <c r="U24" s="34"/>
      <c r="V24" s="34"/>
      <c r="W24" s="34">
        <v>2</v>
      </c>
      <c r="X24" s="34">
        <v>2</v>
      </c>
      <c r="Y24" s="34"/>
      <c r="Z24" s="34">
        <v>386</v>
      </c>
      <c r="AA24" s="95">
        <v>8.2100000000000009</v>
      </c>
      <c r="AB24" s="83">
        <v>0.63541666666666663</v>
      </c>
      <c r="AC24" s="34"/>
      <c r="AD24" s="34"/>
      <c r="AE24" s="34"/>
      <c r="AF24" s="34">
        <v>0.4</v>
      </c>
      <c r="AG24" s="34"/>
      <c r="AH24" s="34"/>
      <c r="AI24" s="34"/>
      <c r="AJ24" s="34">
        <v>180</v>
      </c>
      <c r="AK24" s="34">
        <v>144</v>
      </c>
      <c r="AL24" s="34"/>
      <c r="AM24" s="34">
        <v>147.69999999999999</v>
      </c>
      <c r="AN24" s="95">
        <v>6.85</v>
      </c>
      <c r="AO24" s="83">
        <v>0.64583333333333337</v>
      </c>
      <c r="AP24" s="34"/>
      <c r="AQ24" s="34"/>
      <c r="AR24" s="34"/>
      <c r="AS24" s="34">
        <v>0.4</v>
      </c>
      <c r="AT24" s="34"/>
      <c r="AU24" s="34"/>
      <c r="AV24" s="34"/>
      <c r="AW24" s="34">
        <v>162</v>
      </c>
      <c r="AX24" s="34">
        <v>117</v>
      </c>
      <c r="AY24" s="34"/>
      <c r="AZ24" s="34">
        <v>574</v>
      </c>
      <c r="BA24" s="95">
        <v>6.82</v>
      </c>
    </row>
    <row r="25" spans="1:53" s="5" customFormat="1" x14ac:dyDescent="0.35">
      <c r="A25" s="116">
        <v>40735</v>
      </c>
      <c r="B25" s="93">
        <v>0.375</v>
      </c>
      <c r="C25" s="84">
        <v>12</v>
      </c>
      <c r="D25" s="94">
        <v>50</v>
      </c>
      <c r="E25" s="94">
        <v>6.88</v>
      </c>
      <c r="F25" s="94">
        <v>0.8</v>
      </c>
      <c r="G25" s="34">
        <v>6.3</v>
      </c>
      <c r="H25" s="34">
        <v>4.7300000000000004</v>
      </c>
      <c r="I25" s="34">
        <v>4.4240000000000004</v>
      </c>
      <c r="J25" s="34">
        <v>460</v>
      </c>
      <c r="K25" s="34">
        <v>2100</v>
      </c>
      <c r="L25" s="34">
        <v>23.7</v>
      </c>
      <c r="M25" s="34">
        <v>402</v>
      </c>
      <c r="N25" s="95">
        <v>7.53</v>
      </c>
      <c r="O25" s="83">
        <v>0.37847222222222227</v>
      </c>
      <c r="P25" s="34">
        <v>2</v>
      </c>
      <c r="Q25" s="34">
        <v>1</v>
      </c>
      <c r="R25" s="34">
        <v>6.88</v>
      </c>
      <c r="S25" s="34">
        <v>0.7</v>
      </c>
      <c r="T25" s="34">
        <v>1.43</v>
      </c>
      <c r="U25" s="34">
        <v>4.1900000000000004</v>
      </c>
      <c r="V25" s="34">
        <v>4.1920000000000002</v>
      </c>
      <c r="W25" s="34">
        <v>2</v>
      </c>
      <c r="X25" s="34">
        <v>2</v>
      </c>
      <c r="Y25" s="34">
        <v>0.32900000000000001</v>
      </c>
      <c r="Z25" s="34">
        <v>384</v>
      </c>
      <c r="AA25" s="95">
        <v>8</v>
      </c>
      <c r="AB25" s="83">
        <v>0.38541666666666669</v>
      </c>
      <c r="AC25" s="34">
        <v>2</v>
      </c>
      <c r="AD25" s="34">
        <v>11.6</v>
      </c>
      <c r="AE25" s="34">
        <v>0.161</v>
      </c>
      <c r="AF25" s="34">
        <v>0.4</v>
      </c>
      <c r="AG25" s="34">
        <v>0.41</v>
      </c>
      <c r="AH25" s="34">
        <v>5.1999999999999998E-2</v>
      </c>
      <c r="AI25" s="34">
        <v>1.2999999999999999E-2</v>
      </c>
      <c r="AJ25" s="34">
        <v>360</v>
      </c>
      <c r="AK25" s="34">
        <v>640</v>
      </c>
      <c r="AL25" s="34">
        <v>17.600000000000001</v>
      </c>
      <c r="AM25" s="34">
        <v>440</v>
      </c>
      <c r="AN25" s="95">
        <v>6.86</v>
      </c>
      <c r="AO25" s="83">
        <v>0.3923611111111111</v>
      </c>
      <c r="AP25" s="34">
        <v>2</v>
      </c>
      <c r="AQ25" s="34">
        <v>21</v>
      </c>
      <c r="AR25" s="34">
        <v>0.219</v>
      </c>
      <c r="AS25" s="34">
        <v>0.4</v>
      </c>
      <c r="AT25" s="34">
        <v>0.41</v>
      </c>
      <c r="AU25" s="34">
        <v>5.8000000000000003E-2</v>
      </c>
      <c r="AV25" s="34">
        <v>1.0999999999999999E-2</v>
      </c>
      <c r="AW25" s="34">
        <v>360</v>
      </c>
      <c r="AX25" s="34">
        <v>390</v>
      </c>
      <c r="AY25" s="34">
        <v>18</v>
      </c>
      <c r="AZ25" s="34">
        <v>1312</v>
      </c>
      <c r="BA25" s="95">
        <v>6.92</v>
      </c>
    </row>
    <row r="26" spans="1:53" s="5" customFormat="1" x14ac:dyDescent="0.35">
      <c r="A26" s="116">
        <v>40763</v>
      </c>
      <c r="B26" s="93">
        <v>0.36805555555555558</v>
      </c>
      <c r="C26" s="84"/>
      <c r="D26" s="94"/>
      <c r="E26" s="94"/>
      <c r="F26" s="94">
        <v>1</v>
      </c>
      <c r="G26" s="34"/>
      <c r="H26" s="34"/>
      <c r="I26" s="34"/>
      <c r="J26" s="34">
        <v>81</v>
      </c>
      <c r="K26" s="34">
        <v>2400</v>
      </c>
      <c r="L26" s="34"/>
      <c r="M26" s="34">
        <v>391</v>
      </c>
      <c r="N26" s="95">
        <v>8.0299999999999994</v>
      </c>
      <c r="O26" s="83">
        <v>0.37152777777777773</v>
      </c>
      <c r="P26" s="34"/>
      <c r="Q26" s="34"/>
      <c r="R26" s="34"/>
      <c r="S26" s="34">
        <v>0.9</v>
      </c>
      <c r="T26" s="34"/>
      <c r="U26" s="34"/>
      <c r="V26" s="34"/>
      <c r="W26" s="34">
        <v>10</v>
      </c>
      <c r="X26" s="34">
        <v>2</v>
      </c>
      <c r="Y26" s="34"/>
      <c r="Z26" s="34">
        <v>388</v>
      </c>
      <c r="AA26" s="95">
        <v>8.0500000000000007</v>
      </c>
      <c r="AB26" s="83">
        <v>0.375</v>
      </c>
      <c r="AC26" s="34"/>
      <c r="AD26" s="34"/>
      <c r="AE26" s="34"/>
      <c r="AF26" s="34">
        <v>0.4</v>
      </c>
      <c r="AG26" s="34"/>
      <c r="AH26" s="34"/>
      <c r="AI26" s="34"/>
      <c r="AJ26" s="34">
        <v>54</v>
      </c>
      <c r="AK26" s="34">
        <v>63</v>
      </c>
      <c r="AL26" s="34"/>
      <c r="AM26" s="34">
        <v>216</v>
      </c>
      <c r="AN26" s="95">
        <v>7.03</v>
      </c>
      <c r="AO26" s="83">
        <v>0.38194444444444442</v>
      </c>
      <c r="AP26" s="34"/>
      <c r="AQ26" s="34"/>
      <c r="AR26" s="34"/>
      <c r="AS26" s="34">
        <v>0.4</v>
      </c>
      <c r="AT26" s="34"/>
      <c r="AU26" s="34"/>
      <c r="AV26" s="34"/>
      <c r="AW26" s="34">
        <v>42</v>
      </c>
      <c r="AX26" s="34">
        <v>250</v>
      </c>
      <c r="AY26" s="34"/>
      <c r="AZ26" s="34">
        <v>519</v>
      </c>
      <c r="BA26" s="95">
        <v>6.94</v>
      </c>
    </row>
    <row r="27" spans="1:53" s="5" customFormat="1" x14ac:dyDescent="0.35">
      <c r="A27" s="116">
        <v>40793</v>
      </c>
      <c r="B27" s="93">
        <v>0.36458333333333331</v>
      </c>
      <c r="C27" s="84">
        <v>18</v>
      </c>
      <c r="D27" s="94">
        <v>73</v>
      </c>
      <c r="E27" s="94">
        <v>4.28</v>
      </c>
      <c r="F27" s="94">
        <v>0.4</v>
      </c>
      <c r="G27" s="34">
        <v>9.5500000000000007</v>
      </c>
      <c r="H27" s="34">
        <v>6.34</v>
      </c>
      <c r="I27" s="34">
        <v>4.3140000000000001</v>
      </c>
      <c r="J27" s="34">
        <v>36</v>
      </c>
      <c r="K27" s="34">
        <v>630</v>
      </c>
      <c r="L27" s="34">
        <v>31.6</v>
      </c>
      <c r="M27" s="34">
        <v>408</v>
      </c>
      <c r="N27" s="95">
        <v>9.64</v>
      </c>
      <c r="O27" s="83">
        <v>0.36805555555555558</v>
      </c>
      <c r="P27" s="34">
        <v>2</v>
      </c>
      <c r="Q27" s="34">
        <v>1.4</v>
      </c>
      <c r="R27" s="34">
        <v>3.02</v>
      </c>
      <c r="S27" s="34">
        <v>0.4</v>
      </c>
      <c r="T27" s="34">
        <v>0.88</v>
      </c>
      <c r="U27" s="34">
        <v>3.79</v>
      </c>
      <c r="V27" s="34">
        <v>3.74</v>
      </c>
      <c r="W27" s="34">
        <v>2</v>
      </c>
      <c r="X27" s="34">
        <v>2</v>
      </c>
      <c r="Y27" s="34">
        <v>0.16</v>
      </c>
      <c r="Z27" s="34">
        <v>398</v>
      </c>
      <c r="AA27" s="95">
        <v>9.52</v>
      </c>
      <c r="AB27" s="83">
        <v>0.375</v>
      </c>
      <c r="AC27" s="34">
        <v>2</v>
      </c>
      <c r="AD27" s="34">
        <v>2.4</v>
      </c>
      <c r="AE27" s="34">
        <v>0.1</v>
      </c>
      <c r="AF27" s="34">
        <v>0.4</v>
      </c>
      <c r="AG27" s="34">
        <v>0.37</v>
      </c>
      <c r="AH27" s="34">
        <v>2.1000000000000001E-2</v>
      </c>
      <c r="AI27" s="34">
        <v>8.0000000000000002E-3</v>
      </c>
      <c r="AJ27" s="34">
        <v>108</v>
      </c>
      <c r="AK27" s="34">
        <v>280</v>
      </c>
      <c r="AL27" s="34">
        <v>5.43</v>
      </c>
      <c r="AM27" s="34">
        <v>256</v>
      </c>
      <c r="AN27" s="95">
        <v>6.97</v>
      </c>
      <c r="AO27" s="83">
        <v>0.38194444444444442</v>
      </c>
      <c r="AP27" s="34">
        <v>2</v>
      </c>
      <c r="AQ27" s="34">
        <v>2.8</v>
      </c>
      <c r="AR27" s="34">
        <v>9.7000000000000003E-2</v>
      </c>
      <c r="AS27" s="34">
        <v>0.4</v>
      </c>
      <c r="AT27" s="34">
        <v>0.34</v>
      </c>
      <c r="AU27" s="34">
        <v>2.1000000000000001E-2</v>
      </c>
      <c r="AV27" s="34">
        <v>1.0999999999999999E-2</v>
      </c>
      <c r="AW27" s="34">
        <v>230</v>
      </c>
      <c r="AX27" s="34">
        <v>300</v>
      </c>
      <c r="AY27" s="34">
        <v>4.25</v>
      </c>
      <c r="AZ27" s="34">
        <v>518</v>
      </c>
      <c r="BA27" s="95">
        <v>6.84</v>
      </c>
    </row>
    <row r="28" spans="1:53" s="5" customFormat="1" x14ac:dyDescent="0.35">
      <c r="A28" s="116">
        <v>40847</v>
      </c>
      <c r="B28" s="93">
        <v>0.64583333333333337</v>
      </c>
      <c r="C28" s="84"/>
      <c r="D28" s="94"/>
      <c r="E28" s="94"/>
      <c r="F28" s="94">
        <v>0.4</v>
      </c>
      <c r="G28" s="34"/>
      <c r="H28" s="34"/>
      <c r="I28" s="34"/>
      <c r="J28" s="34">
        <v>310</v>
      </c>
      <c r="K28" s="34">
        <v>760</v>
      </c>
      <c r="L28" s="34"/>
      <c r="M28" s="34">
        <v>4420</v>
      </c>
      <c r="N28" s="95">
        <v>7.74</v>
      </c>
      <c r="O28" s="83">
        <v>0.65277777777777779</v>
      </c>
      <c r="P28" s="34"/>
      <c r="Q28" s="34"/>
      <c r="R28" s="34"/>
      <c r="S28" s="34">
        <v>6.9</v>
      </c>
      <c r="T28" s="34"/>
      <c r="U28" s="34"/>
      <c r="V28" s="34"/>
      <c r="W28" s="34">
        <v>2</v>
      </c>
      <c r="X28" s="34">
        <v>2</v>
      </c>
      <c r="Y28" s="34"/>
      <c r="Z28" s="34">
        <v>536</v>
      </c>
      <c r="AA28" s="95">
        <v>7.62</v>
      </c>
      <c r="AB28" s="83">
        <v>0.65625</v>
      </c>
      <c r="AC28" s="34"/>
      <c r="AD28" s="34"/>
      <c r="AE28" s="34"/>
      <c r="AF28" s="34">
        <v>0.4</v>
      </c>
      <c r="AG28" s="34"/>
      <c r="AH28" s="34"/>
      <c r="AI28" s="34"/>
      <c r="AJ28" s="34">
        <v>240</v>
      </c>
      <c r="AK28" s="34">
        <v>580</v>
      </c>
      <c r="AL28" s="34"/>
      <c r="AM28" s="34">
        <v>1796</v>
      </c>
      <c r="AN28" s="95">
        <v>7.15</v>
      </c>
      <c r="AO28" s="83">
        <v>0.65972222222222221</v>
      </c>
      <c r="AP28" s="34"/>
      <c r="AQ28" s="34"/>
      <c r="AR28" s="34"/>
      <c r="AS28" s="34">
        <v>0.4</v>
      </c>
      <c r="AT28" s="34"/>
      <c r="AU28" s="34"/>
      <c r="AV28" s="34"/>
      <c r="AW28" s="34">
        <v>310</v>
      </c>
      <c r="AX28" s="34">
        <v>760</v>
      </c>
      <c r="AY28" s="34"/>
      <c r="AZ28" s="34">
        <v>4420</v>
      </c>
      <c r="BA28" s="95">
        <v>7.74</v>
      </c>
    </row>
    <row r="29" spans="1:53" s="5" customFormat="1" x14ac:dyDescent="0.35">
      <c r="A29" s="44" t="s">
        <v>145</v>
      </c>
      <c r="B29" s="93">
        <v>0.36458333333333331</v>
      </c>
      <c r="C29" s="84">
        <v>3.8</v>
      </c>
      <c r="D29" s="94">
        <v>1</v>
      </c>
      <c r="E29" s="94">
        <v>4.5</v>
      </c>
      <c r="F29" s="94">
        <v>7.2</v>
      </c>
      <c r="G29" s="34">
        <v>9.5</v>
      </c>
      <c r="H29" s="34">
        <v>7.7</v>
      </c>
      <c r="I29" s="34">
        <v>7.1</v>
      </c>
      <c r="J29" s="34">
        <v>1.6</v>
      </c>
      <c r="K29" s="34">
        <v>1.6</v>
      </c>
      <c r="L29" s="34">
        <v>0.14000000000000001</v>
      </c>
      <c r="M29" s="34">
        <v>632</v>
      </c>
      <c r="N29" s="95">
        <v>7.37</v>
      </c>
      <c r="O29" s="83">
        <v>0.36805555555555558</v>
      </c>
      <c r="P29" s="34">
        <v>3.8</v>
      </c>
      <c r="Q29" s="34">
        <v>1</v>
      </c>
      <c r="R29" s="34">
        <v>4.5</v>
      </c>
      <c r="S29" s="34">
        <v>7.2</v>
      </c>
      <c r="T29" s="34">
        <v>9.5</v>
      </c>
      <c r="U29" s="34">
        <v>7.7</v>
      </c>
      <c r="V29" s="34">
        <v>7.1</v>
      </c>
      <c r="W29" s="34">
        <v>1.6</v>
      </c>
      <c r="X29" s="34">
        <v>1.6</v>
      </c>
      <c r="Y29" s="34">
        <v>0.14000000000000001</v>
      </c>
      <c r="Z29" s="34">
        <v>632</v>
      </c>
      <c r="AA29" s="95">
        <v>7.37</v>
      </c>
      <c r="AB29" s="96">
        <v>0.375</v>
      </c>
      <c r="AC29" s="34">
        <v>0.6</v>
      </c>
      <c r="AD29" s="34">
        <v>7.6</v>
      </c>
      <c r="AE29" s="34">
        <v>1.9E-2</v>
      </c>
      <c r="AF29" s="34">
        <v>0.4</v>
      </c>
      <c r="AG29" s="34">
        <v>2</v>
      </c>
      <c r="AH29" s="34">
        <v>2.1000000000000001E-2</v>
      </c>
      <c r="AI29" s="34">
        <v>0.01</v>
      </c>
      <c r="AJ29" s="34">
        <v>180</v>
      </c>
      <c r="AK29" s="34">
        <v>1100</v>
      </c>
      <c r="AL29" s="34">
        <v>5.03</v>
      </c>
      <c r="AM29" s="34">
        <v>2290</v>
      </c>
      <c r="AN29" s="95">
        <v>7.25</v>
      </c>
      <c r="AO29" s="83">
        <v>0.38194444444444442</v>
      </c>
      <c r="AP29" s="34">
        <v>0.7</v>
      </c>
      <c r="AQ29" s="34">
        <v>13</v>
      </c>
      <c r="AR29" s="34">
        <v>2.4E-2</v>
      </c>
      <c r="AS29" s="34">
        <v>0.4</v>
      </c>
      <c r="AT29" s="34">
        <v>2</v>
      </c>
      <c r="AU29" s="34">
        <v>2.1999999999999999E-2</v>
      </c>
      <c r="AV29" s="34">
        <v>1.2999999999999999E-2</v>
      </c>
      <c r="AW29" s="34">
        <v>240</v>
      </c>
      <c r="AX29" s="34">
        <v>1300</v>
      </c>
      <c r="AY29" s="34">
        <v>4.8</v>
      </c>
      <c r="AZ29" s="34">
        <v>4080</v>
      </c>
      <c r="BA29" s="95">
        <v>7.17</v>
      </c>
    </row>
    <row r="30" spans="1:53" s="5" customFormat="1" x14ac:dyDescent="0.35">
      <c r="A30" s="44" t="s">
        <v>146</v>
      </c>
      <c r="B30" s="93">
        <v>0.64583333333333337</v>
      </c>
      <c r="C30" s="84"/>
      <c r="D30" s="94"/>
      <c r="E30" s="94"/>
      <c r="F30" s="94">
        <v>6.7</v>
      </c>
      <c r="G30" s="34"/>
      <c r="H30" s="34"/>
      <c r="I30" s="34"/>
      <c r="J30" s="34">
        <v>1.6</v>
      </c>
      <c r="K30" s="34">
        <v>9</v>
      </c>
      <c r="L30" s="34"/>
      <c r="M30" s="34">
        <v>725</v>
      </c>
      <c r="N30" s="95">
        <v>7.5</v>
      </c>
      <c r="O30" s="83">
        <v>0.65138888888888891</v>
      </c>
      <c r="P30" s="34"/>
      <c r="Q30" s="34"/>
      <c r="R30" s="34"/>
      <c r="S30" s="34">
        <v>6.7</v>
      </c>
      <c r="T30" s="34"/>
      <c r="U30" s="34"/>
      <c r="V30" s="34"/>
      <c r="W30" s="34">
        <v>1.6</v>
      </c>
      <c r="X30" s="34">
        <v>9</v>
      </c>
      <c r="Y30" s="34"/>
      <c r="Z30" s="34">
        <v>665</v>
      </c>
      <c r="AA30" s="95">
        <v>7.37</v>
      </c>
      <c r="AB30" s="83">
        <v>0.65625</v>
      </c>
      <c r="AC30" s="34"/>
      <c r="AD30" s="34"/>
      <c r="AE30" s="34"/>
      <c r="AF30" s="34">
        <v>0.4</v>
      </c>
      <c r="AG30" s="34"/>
      <c r="AH30" s="34"/>
      <c r="AI30" s="34"/>
      <c r="AJ30" s="34">
        <v>2400</v>
      </c>
      <c r="AK30" s="34">
        <v>4100</v>
      </c>
      <c r="AL30" s="34"/>
      <c r="AM30" s="34">
        <v>3.29</v>
      </c>
      <c r="AN30" s="95">
        <v>7.25</v>
      </c>
      <c r="AO30" s="83">
        <v>0.66666666666666663</v>
      </c>
      <c r="AP30" s="34"/>
      <c r="AQ30" s="34"/>
      <c r="AR30" s="34"/>
      <c r="AS30" s="34">
        <v>0.6</v>
      </c>
      <c r="AT30" s="34"/>
      <c r="AU30" s="34"/>
      <c r="AV30" s="34"/>
      <c r="AW30" s="34">
        <v>2100</v>
      </c>
      <c r="AX30" s="34">
        <v>7100</v>
      </c>
      <c r="AY30" s="34"/>
      <c r="AZ30" s="34">
        <v>8.57</v>
      </c>
      <c r="BA30" s="95">
        <v>7.24</v>
      </c>
    </row>
    <row r="31" spans="1:53" s="5" customFormat="1" x14ac:dyDescent="0.35">
      <c r="A31" s="44" t="s">
        <v>147</v>
      </c>
      <c r="B31" s="93">
        <v>0.42708333333333331</v>
      </c>
      <c r="C31" s="84"/>
      <c r="D31" s="94"/>
      <c r="E31" s="94"/>
      <c r="F31" s="94">
        <v>22</v>
      </c>
      <c r="G31" s="34"/>
      <c r="H31" s="34"/>
      <c r="I31" s="34"/>
      <c r="J31" s="34">
        <v>1.6</v>
      </c>
      <c r="K31" s="34">
        <v>1.6</v>
      </c>
      <c r="L31" s="34"/>
      <c r="M31" s="34">
        <v>879</v>
      </c>
      <c r="N31" s="95">
        <v>7.71</v>
      </c>
      <c r="O31" s="83">
        <v>0.4291666666666667</v>
      </c>
      <c r="P31" s="34"/>
      <c r="Q31" s="34"/>
      <c r="R31" s="34"/>
      <c r="S31" s="34">
        <v>22</v>
      </c>
      <c r="T31" s="34"/>
      <c r="U31" s="34"/>
      <c r="V31" s="34"/>
      <c r="W31" s="34">
        <v>1.6</v>
      </c>
      <c r="X31" s="34">
        <v>1.6</v>
      </c>
      <c r="Y31" s="34"/>
      <c r="Z31" s="34">
        <v>879</v>
      </c>
      <c r="AA31" s="95">
        <v>7.71</v>
      </c>
      <c r="AB31" s="83">
        <v>0.4375</v>
      </c>
      <c r="AC31" s="34"/>
      <c r="AD31" s="34"/>
      <c r="AE31" s="34"/>
      <c r="AF31" s="34">
        <v>0.4</v>
      </c>
      <c r="AG31" s="34"/>
      <c r="AH31" s="34"/>
      <c r="AI31" s="34"/>
      <c r="AJ31" s="34">
        <v>210</v>
      </c>
      <c r="AK31" s="34">
        <v>1500</v>
      </c>
      <c r="AL31" s="34"/>
      <c r="AM31" s="34">
        <v>206</v>
      </c>
      <c r="AN31" s="95">
        <v>7.6</v>
      </c>
      <c r="AO31" s="83">
        <v>0.44791666666666669</v>
      </c>
      <c r="AP31" s="34"/>
      <c r="AQ31" s="34"/>
      <c r="AR31" s="34"/>
      <c r="AS31" s="34">
        <v>2.8</v>
      </c>
      <c r="AT31" s="34"/>
      <c r="AU31" s="34"/>
      <c r="AV31" s="34"/>
      <c r="AW31" s="34">
        <v>490</v>
      </c>
      <c r="AX31" s="34">
        <v>3400</v>
      </c>
      <c r="AY31" s="34"/>
      <c r="AZ31" s="34">
        <v>394</v>
      </c>
      <c r="BA31" s="95">
        <v>7.24</v>
      </c>
    </row>
    <row r="32" spans="1:53" s="5" customFormat="1" x14ac:dyDescent="0.35">
      <c r="A32" s="44" t="s">
        <v>148</v>
      </c>
      <c r="B32" s="93">
        <v>0.62708333333333333</v>
      </c>
      <c r="C32" s="84">
        <v>13</v>
      </c>
      <c r="D32" s="94">
        <v>90</v>
      </c>
      <c r="E32" s="94">
        <v>4</v>
      </c>
      <c r="F32" s="94">
        <v>15</v>
      </c>
      <c r="G32" s="34">
        <v>23</v>
      </c>
      <c r="H32" s="34">
        <v>10</v>
      </c>
      <c r="I32" s="34">
        <v>8.9</v>
      </c>
      <c r="J32" s="34">
        <v>990</v>
      </c>
      <c r="K32" s="34">
        <v>3500</v>
      </c>
      <c r="L32" s="34">
        <v>29.4</v>
      </c>
      <c r="M32" s="34">
        <v>721</v>
      </c>
      <c r="N32" s="95">
        <v>7.86</v>
      </c>
      <c r="O32" s="83">
        <v>0.63055555555555554</v>
      </c>
      <c r="P32" s="34">
        <v>0.5</v>
      </c>
      <c r="Q32" s="34">
        <v>2.9</v>
      </c>
      <c r="R32" s="34">
        <v>2.2999999999999998</v>
      </c>
      <c r="S32" s="34">
        <v>16</v>
      </c>
      <c r="T32" s="34">
        <v>16</v>
      </c>
      <c r="U32" s="34">
        <v>9.3000000000000007</v>
      </c>
      <c r="V32" s="34">
        <v>8.4</v>
      </c>
      <c r="W32" s="34">
        <v>9</v>
      </c>
      <c r="X32" s="34">
        <v>9</v>
      </c>
      <c r="Y32" s="34">
        <v>0.17</v>
      </c>
      <c r="Z32" s="34">
        <v>703</v>
      </c>
      <c r="AA32" s="95">
        <v>7.86</v>
      </c>
      <c r="AB32" s="83">
        <v>0.63541666666666663</v>
      </c>
      <c r="AC32" s="34">
        <v>0.5</v>
      </c>
      <c r="AD32" s="34">
        <v>12</v>
      </c>
      <c r="AE32" s="34">
        <v>3.2000000000000001E-2</v>
      </c>
      <c r="AF32" s="34">
        <v>0.4</v>
      </c>
      <c r="AG32" s="34">
        <v>0.35</v>
      </c>
      <c r="AH32" s="34">
        <v>0.02</v>
      </c>
      <c r="AI32" s="34">
        <v>1.7000000000000001E-2</v>
      </c>
      <c r="AJ32" s="34">
        <v>150</v>
      </c>
      <c r="AK32" s="34">
        <v>680</v>
      </c>
      <c r="AL32" s="34">
        <v>6.31</v>
      </c>
      <c r="AM32" s="34">
        <v>324</v>
      </c>
      <c r="AN32" s="95">
        <v>7.57</v>
      </c>
      <c r="AO32" s="83">
        <v>0.64583333333333337</v>
      </c>
      <c r="AP32" s="34">
        <v>0.5</v>
      </c>
      <c r="AQ32" s="34">
        <v>5.3</v>
      </c>
      <c r="AR32" s="34">
        <v>4.2000000000000003E-2</v>
      </c>
      <c r="AS32" s="34">
        <v>0.4</v>
      </c>
      <c r="AT32" s="34">
        <v>0.44</v>
      </c>
      <c r="AU32" s="34">
        <v>1.7999999999999999E-2</v>
      </c>
      <c r="AV32" s="34">
        <v>8.0000000000000002E-3</v>
      </c>
      <c r="AW32" s="34">
        <v>36</v>
      </c>
      <c r="AX32" s="34">
        <v>240</v>
      </c>
      <c r="AY32" s="34">
        <v>3.85</v>
      </c>
      <c r="AZ32" s="34">
        <v>1425</v>
      </c>
      <c r="BA32" s="95">
        <v>7.21</v>
      </c>
    </row>
    <row r="33" spans="1:53" s="5" customFormat="1" x14ac:dyDescent="0.35">
      <c r="A33" s="44" t="s">
        <v>149</v>
      </c>
      <c r="B33" s="93">
        <v>0.36458333333333331</v>
      </c>
      <c r="C33" s="84"/>
      <c r="D33" s="94"/>
      <c r="E33" s="94"/>
      <c r="F33" s="94">
        <v>13</v>
      </c>
      <c r="G33" s="34"/>
      <c r="H33" s="34"/>
      <c r="I33" s="34"/>
      <c r="J33" s="34">
        <v>420</v>
      </c>
      <c r="K33" s="34">
        <v>1100</v>
      </c>
      <c r="L33" s="34"/>
      <c r="M33" s="34">
        <v>767</v>
      </c>
      <c r="N33" s="95">
        <v>7.35</v>
      </c>
      <c r="O33" s="83">
        <v>0.375</v>
      </c>
      <c r="P33" s="34"/>
      <c r="Q33" s="34"/>
      <c r="R33" s="34"/>
      <c r="S33" s="34">
        <v>11</v>
      </c>
      <c r="T33" s="34"/>
      <c r="U33" s="34"/>
      <c r="V33" s="34"/>
      <c r="W33" s="34">
        <v>8.3000000000000007</v>
      </c>
      <c r="X33" s="34">
        <v>9</v>
      </c>
      <c r="Y33" s="34"/>
      <c r="Z33" s="34">
        <v>742</v>
      </c>
      <c r="AA33" s="95">
        <v>7.5</v>
      </c>
      <c r="AB33" s="83">
        <v>0.39583333333333331</v>
      </c>
      <c r="AC33" s="34"/>
      <c r="AD33" s="34"/>
      <c r="AE33" s="34"/>
      <c r="AF33" s="34">
        <v>0.4</v>
      </c>
      <c r="AG33" s="34"/>
      <c r="AH33" s="34"/>
      <c r="AI33" s="34"/>
      <c r="AJ33" s="34">
        <v>460</v>
      </c>
      <c r="AK33" s="34">
        <v>1100</v>
      </c>
      <c r="AL33" s="34"/>
      <c r="AM33" s="34">
        <v>605</v>
      </c>
      <c r="AN33" s="95">
        <v>7.25</v>
      </c>
      <c r="AO33" s="83">
        <v>0.40625</v>
      </c>
      <c r="AP33" s="34"/>
      <c r="AQ33" s="34"/>
      <c r="AR33" s="34"/>
      <c r="AS33" s="34">
        <v>0.8</v>
      </c>
      <c r="AT33" s="34"/>
      <c r="AU33" s="34"/>
      <c r="AV33" s="34"/>
      <c r="AW33" s="34">
        <v>470</v>
      </c>
      <c r="AX33" s="34">
        <v>1200</v>
      </c>
      <c r="AY33" s="34"/>
      <c r="AZ33" s="34">
        <v>2550</v>
      </c>
      <c r="BA33" s="95">
        <v>6.93</v>
      </c>
    </row>
    <row r="34" spans="1:53" s="5" customFormat="1" x14ac:dyDescent="0.35">
      <c r="A34" s="44" t="s">
        <v>150</v>
      </c>
      <c r="B34" s="93">
        <v>0.60416666666666663</v>
      </c>
      <c r="C34" s="84"/>
      <c r="D34" s="94"/>
      <c r="E34" s="94"/>
      <c r="F34" s="94">
        <v>0.4</v>
      </c>
      <c r="G34" s="34"/>
      <c r="H34" s="34"/>
      <c r="I34" s="34"/>
      <c r="J34" s="34">
        <v>1.6</v>
      </c>
      <c r="K34" s="34">
        <v>1.6</v>
      </c>
      <c r="L34" s="34"/>
      <c r="M34" s="34">
        <v>634</v>
      </c>
      <c r="N34" s="95">
        <v>7.67</v>
      </c>
      <c r="O34" s="83">
        <v>0.60763888888888895</v>
      </c>
      <c r="P34" s="34"/>
      <c r="Q34" s="34"/>
      <c r="R34" s="34"/>
      <c r="S34" s="34">
        <v>0.4</v>
      </c>
      <c r="T34" s="34"/>
      <c r="U34" s="34"/>
      <c r="V34" s="34"/>
      <c r="W34" s="34">
        <v>1.6</v>
      </c>
      <c r="X34" s="34">
        <v>1.6</v>
      </c>
      <c r="Y34" s="34"/>
      <c r="Z34" s="34">
        <v>634</v>
      </c>
      <c r="AA34" s="95">
        <v>7.67</v>
      </c>
      <c r="AB34" s="83">
        <v>0.61458333333333337</v>
      </c>
      <c r="AC34" s="34"/>
      <c r="AD34" s="34"/>
      <c r="AE34" s="34"/>
      <c r="AF34" s="34">
        <v>0.77</v>
      </c>
      <c r="AG34" s="34"/>
      <c r="AH34" s="34"/>
      <c r="AI34" s="34"/>
      <c r="AJ34" s="34">
        <v>140</v>
      </c>
      <c r="AK34" s="34">
        <v>1500</v>
      </c>
      <c r="AL34" s="34"/>
      <c r="AM34" s="34">
        <v>340</v>
      </c>
      <c r="AN34" s="95">
        <v>7.3</v>
      </c>
      <c r="AO34" s="83">
        <v>0.625</v>
      </c>
      <c r="AP34" s="34"/>
      <c r="AQ34" s="34"/>
      <c r="AR34" s="34"/>
      <c r="AS34" s="34">
        <v>0.4</v>
      </c>
      <c r="AT34" s="34"/>
      <c r="AU34" s="34"/>
      <c r="AV34" s="34"/>
      <c r="AW34" s="34">
        <v>110</v>
      </c>
      <c r="AX34" s="34">
        <v>370</v>
      </c>
      <c r="AY34" s="34"/>
      <c r="AZ34" s="34">
        <v>2020</v>
      </c>
      <c r="BA34" s="95">
        <v>7.06</v>
      </c>
    </row>
    <row r="35" spans="1:53" s="5" customFormat="1" x14ac:dyDescent="0.35">
      <c r="A35" s="44" t="s">
        <v>151</v>
      </c>
      <c r="B35" s="93">
        <v>0.38541666666666669</v>
      </c>
      <c r="C35" s="84"/>
      <c r="D35" s="94"/>
      <c r="E35" s="94"/>
      <c r="F35" s="94">
        <v>0.4</v>
      </c>
      <c r="G35" s="34"/>
      <c r="H35" s="34"/>
      <c r="I35" s="34"/>
      <c r="J35" s="34">
        <v>1.6</v>
      </c>
      <c r="K35" s="34">
        <v>1.6</v>
      </c>
      <c r="L35" s="34"/>
      <c r="M35" s="34">
        <v>689</v>
      </c>
      <c r="N35" s="95">
        <v>7.49</v>
      </c>
      <c r="O35" s="83">
        <v>0.3923611111111111</v>
      </c>
      <c r="P35" s="34"/>
      <c r="Q35" s="34"/>
      <c r="R35" s="34"/>
      <c r="S35" s="34">
        <v>0.4</v>
      </c>
      <c r="T35" s="34"/>
      <c r="U35" s="34"/>
      <c r="V35" s="34"/>
      <c r="W35" s="34">
        <v>9</v>
      </c>
      <c r="X35" s="34">
        <v>9</v>
      </c>
      <c r="Y35" s="34"/>
      <c r="Z35" s="34">
        <v>678</v>
      </c>
      <c r="AA35" s="95">
        <v>7.66</v>
      </c>
      <c r="AB35" s="83">
        <v>0.38194444444444442</v>
      </c>
      <c r="AC35" s="34"/>
      <c r="AD35" s="34"/>
      <c r="AE35" s="34"/>
      <c r="AF35" s="34">
        <v>0.4</v>
      </c>
      <c r="AG35" s="34"/>
      <c r="AH35" s="34"/>
      <c r="AI35" s="34"/>
      <c r="AJ35" s="34">
        <v>240</v>
      </c>
      <c r="AK35" s="34">
        <v>670</v>
      </c>
      <c r="AL35" s="34"/>
      <c r="AM35" s="34">
        <v>842</v>
      </c>
      <c r="AN35" s="95">
        <v>7.31</v>
      </c>
      <c r="AO35" s="83">
        <v>0.375</v>
      </c>
      <c r="AP35" s="34"/>
      <c r="AQ35" s="34"/>
      <c r="AR35" s="34"/>
      <c r="AS35" s="34">
        <v>0.4</v>
      </c>
      <c r="AT35" s="34"/>
      <c r="AU35" s="34"/>
      <c r="AV35" s="34"/>
      <c r="AW35" s="34">
        <v>570</v>
      </c>
      <c r="AX35" s="34">
        <v>850</v>
      </c>
      <c r="AY35" s="34"/>
      <c r="AZ35" s="34">
        <v>1924</v>
      </c>
      <c r="BA35" s="95">
        <v>7.51</v>
      </c>
    </row>
    <row r="36" spans="1:53" s="5" customFormat="1" x14ac:dyDescent="0.35">
      <c r="A36" s="44" t="s">
        <v>152</v>
      </c>
      <c r="B36" s="93">
        <v>0.63194444444444442</v>
      </c>
      <c r="C36" s="84"/>
      <c r="D36" s="94"/>
      <c r="E36" s="94"/>
      <c r="F36" s="94">
        <v>0.4</v>
      </c>
      <c r="G36" s="34"/>
      <c r="H36" s="34"/>
      <c r="I36" s="34"/>
      <c r="J36" s="34">
        <v>1200</v>
      </c>
      <c r="K36" s="34">
        <v>3900</v>
      </c>
      <c r="L36" s="34"/>
      <c r="M36" s="34">
        <v>0.73099999999999998</v>
      </c>
      <c r="N36" s="95">
        <v>8.61</v>
      </c>
      <c r="O36" s="83">
        <v>0.63541666666666663</v>
      </c>
      <c r="P36" s="34"/>
      <c r="Q36" s="34"/>
      <c r="R36" s="34"/>
      <c r="S36" s="34">
        <v>0.4</v>
      </c>
      <c r="T36" s="34"/>
      <c r="U36" s="34"/>
      <c r="V36" s="34"/>
      <c r="W36" s="34">
        <v>1.6</v>
      </c>
      <c r="X36" s="34">
        <v>1.6</v>
      </c>
      <c r="Y36" s="34"/>
      <c r="Z36" s="34">
        <v>0.82</v>
      </c>
      <c r="AA36" s="95">
        <v>8.3699999999999992</v>
      </c>
      <c r="AB36" s="83">
        <v>0.64236111111111105</v>
      </c>
      <c r="AC36" s="34"/>
      <c r="AD36" s="34"/>
      <c r="AE36" s="34"/>
      <c r="AF36" s="34">
        <v>0.4</v>
      </c>
      <c r="AG36" s="34"/>
      <c r="AH36" s="34"/>
      <c r="AI36" s="34"/>
      <c r="AJ36" s="34">
        <v>3600</v>
      </c>
      <c r="AK36" s="34">
        <v>2000</v>
      </c>
      <c r="AL36" s="34"/>
      <c r="AM36" s="34">
        <v>4.8600000000000003</v>
      </c>
      <c r="AN36" s="95">
        <v>7.05</v>
      </c>
      <c r="AO36" s="83">
        <v>0.64930555555555558</v>
      </c>
      <c r="AP36" s="34"/>
      <c r="AQ36" s="34"/>
      <c r="AR36" s="34"/>
      <c r="AS36" s="34">
        <v>0.4</v>
      </c>
      <c r="AT36" s="34"/>
      <c r="AU36" s="34"/>
      <c r="AV36" s="34"/>
      <c r="AW36" s="34">
        <v>540</v>
      </c>
      <c r="AX36" s="34">
        <v>1500</v>
      </c>
      <c r="AY36" s="34"/>
      <c r="AZ36" s="34">
        <v>9.69</v>
      </c>
      <c r="BA36" s="95">
        <v>6.91</v>
      </c>
    </row>
    <row r="37" spans="1:53" s="5" customFormat="1" x14ac:dyDescent="0.35">
      <c r="A37" s="44" t="s">
        <v>153</v>
      </c>
      <c r="B37" s="93">
        <v>0.34583333333333338</v>
      </c>
      <c r="C37" s="84"/>
      <c r="D37" s="94"/>
      <c r="E37" s="94"/>
      <c r="F37" s="94">
        <v>0.51</v>
      </c>
      <c r="G37" s="34"/>
      <c r="H37" s="34"/>
      <c r="I37" s="34"/>
      <c r="J37" s="34">
        <v>340</v>
      </c>
      <c r="K37" s="34">
        <v>2500</v>
      </c>
      <c r="L37" s="34"/>
      <c r="M37" s="34">
        <v>730</v>
      </c>
      <c r="N37" s="95">
        <v>7.46</v>
      </c>
      <c r="O37" s="83">
        <v>0.34722222222222227</v>
      </c>
      <c r="P37" s="34"/>
      <c r="Q37" s="34"/>
      <c r="R37" s="34"/>
      <c r="S37" s="34">
        <v>0.4</v>
      </c>
      <c r="T37" s="34"/>
      <c r="U37" s="34"/>
      <c r="V37" s="34"/>
      <c r="W37" s="34">
        <v>1.6</v>
      </c>
      <c r="X37" s="34">
        <v>1.6</v>
      </c>
      <c r="Y37" s="34"/>
      <c r="Z37" s="34">
        <v>765</v>
      </c>
      <c r="AA37" s="95">
        <v>7.57</v>
      </c>
      <c r="AB37" s="83">
        <v>0.3611111111111111</v>
      </c>
      <c r="AC37" s="34"/>
      <c r="AD37" s="34"/>
      <c r="AE37" s="34"/>
      <c r="AF37" s="34">
        <v>0.4</v>
      </c>
      <c r="AG37" s="34"/>
      <c r="AH37" s="34"/>
      <c r="AI37" s="34"/>
      <c r="AJ37" s="34">
        <v>490</v>
      </c>
      <c r="AK37" s="34">
        <v>2000</v>
      </c>
      <c r="AL37" s="34"/>
      <c r="AM37" s="34">
        <v>1513</v>
      </c>
      <c r="AN37" s="95">
        <v>7.23</v>
      </c>
      <c r="AO37" s="83">
        <v>0.36458333333333331</v>
      </c>
      <c r="AP37" s="34"/>
      <c r="AQ37" s="34"/>
      <c r="AR37" s="34"/>
      <c r="AS37" s="34">
        <v>0.4</v>
      </c>
      <c r="AT37" s="34"/>
      <c r="AU37" s="34" t="s">
        <v>82</v>
      </c>
      <c r="AV37" s="34" t="s">
        <v>82</v>
      </c>
      <c r="AW37" s="34">
        <v>480</v>
      </c>
      <c r="AX37" s="34">
        <v>1300</v>
      </c>
      <c r="AY37" s="34"/>
      <c r="AZ37" s="34">
        <v>2.74</v>
      </c>
      <c r="BA37" s="95">
        <v>7.34</v>
      </c>
    </row>
    <row r="38" spans="1:53" s="5" customFormat="1" ht="13.15" thickBot="1" x14ac:dyDescent="0.4">
      <c r="A38" s="44" t="s">
        <v>154</v>
      </c>
      <c r="B38" s="93">
        <v>0.37152777777777773</v>
      </c>
      <c r="C38" s="84">
        <v>20</v>
      </c>
      <c r="D38" s="94">
        <v>80</v>
      </c>
      <c r="E38" s="94">
        <v>5.4</v>
      </c>
      <c r="F38" s="94">
        <v>0.43</v>
      </c>
      <c r="G38" s="34">
        <v>1.8</v>
      </c>
      <c r="H38" s="34">
        <v>12</v>
      </c>
      <c r="I38" s="34">
        <v>11</v>
      </c>
      <c r="J38" s="34">
        <v>2000</v>
      </c>
      <c r="K38" s="34">
        <v>5800</v>
      </c>
      <c r="L38" s="34">
        <v>37.9</v>
      </c>
      <c r="M38" s="34">
        <v>699</v>
      </c>
      <c r="N38" s="95">
        <v>7.6</v>
      </c>
      <c r="O38" s="83">
        <v>0.36805555555555558</v>
      </c>
      <c r="P38" s="34">
        <v>0.5</v>
      </c>
      <c r="Q38" s="34">
        <v>2.4</v>
      </c>
      <c r="R38" s="34">
        <v>5.4</v>
      </c>
      <c r="S38" s="34">
        <v>0.4</v>
      </c>
      <c r="T38" s="34">
        <v>1.8</v>
      </c>
      <c r="U38" s="34">
        <v>11</v>
      </c>
      <c r="V38" s="34">
        <v>11</v>
      </c>
      <c r="W38" s="34">
        <v>9</v>
      </c>
      <c r="X38" s="34">
        <v>9</v>
      </c>
      <c r="Y38" s="34">
        <v>0.25</v>
      </c>
      <c r="Z38" s="34">
        <v>707</v>
      </c>
      <c r="AA38" s="95">
        <v>7.7</v>
      </c>
      <c r="AB38" s="83">
        <v>0.375</v>
      </c>
      <c r="AC38" s="34">
        <v>0.5</v>
      </c>
      <c r="AD38" s="34">
        <v>6.8</v>
      </c>
      <c r="AE38" s="34">
        <v>7.1000000000000004E-3</v>
      </c>
      <c r="AF38" s="34">
        <v>0.4</v>
      </c>
      <c r="AG38" s="34">
        <v>0.28999999999999998</v>
      </c>
      <c r="AH38" s="34">
        <v>2.3E-2</v>
      </c>
      <c r="AI38" s="34">
        <v>1.2999999999999999E-2</v>
      </c>
      <c r="AJ38" s="34">
        <v>290</v>
      </c>
      <c r="AK38" s="34">
        <v>550</v>
      </c>
      <c r="AL38" s="34">
        <v>2.39</v>
      </c>
      <c r="AM38" s="34">
        <v>1427</v>
      </c>
      <c r="AN38" s="95">
        <v>6.94</v>
      </c>
      <c r="AO38" s="83">
        <v>0.38194444444444442</v>
      </c>
      <c r="AP38" s="34">
        <v>0.5</v>
      </c>
      <c r="AQ38" s="34">
        <v>28</v>
      </c>
      <c r="AR38" s="34">
        <v>1.4E-2</v>
      </c>
      <c r="AS38" s="34">
        <v>0.4</v>
      </c>
      <c r="AT38" s="34">
        <v>0.41</v>
      </c>
      <c r="AU38" s="34">
        <v>2.3E-2</v>
      </c>
      <c r="AV38" s="34">
        <v>1.7999999999999999E-2</v>
      </c>
      <c r="AW38" s="34">
        <v>490</v>
      </c>
      <c r="AX38" s="34">
        <v>1700</v>
      </c>
      <c r="AY38" s="34">
        <v>2.5099999999999998</v>
      </c>
      <c r="AZ38" s="34">
        <v>6120</v>
      </c>
      <c r="BA38" s="95">
        <v>6.7</v>
      </c>
    </row>
    <row r="39" spans="1:53" s="5" customFormat="1" x14ac:dyDescent="0.35">
      <c r="A39" s="77" t="s">
        <v>108</v>
      </c>
      <c r="B39" s="87">
        <v>0.63541666666666663</v>
      </c>
      <c r="C39" s="88"/>
      <c r="D39" s="89"/>
      <c r="E39" s="89"/>
      <c r="F39" s="89">
        <v>0.52</v>
      </c>
      <c r="G39" s="90"/>
      <c r="H39" s="90"/>
      <c r="I39" s="90"/>
      <c r="J39" s="90">
        <v>2100</v>
      </c>
      <c r="K39" s="90">
        <v>20000</v>
      </c>
      <c r="L39" s="90"/>
      <c r="M39" s="90">
        <v>565</v>
      </c>
      <c r="N39" s="91">
        <v>7.56</v>
      </c>
      <c r="O39" s="92">
        <v>0.63888888888888895</v>
      </c>
      <c r="P39" s="90"/>
      <c r="Q39" s="90"/>
      <c r="R39" s="90"/>
      <c r="S39" s="90">
        <v>0.4</v>
      </c>
      <c r="T39" s="90"/>
      <c r="U39" s="90"/>
      <c r="V39" s="90"/>
      <c r="W39" s="90">
        <v>1.6</v>
      </c>
      <c r="X39" s="90">
        <v>1.6</v>
      </c>
      <c r="Y39" s="90"/>
      <c r="Z39" s="90">
        <v>590</v>
      </c>
      <c r="AA39" s="91">
        <v>7.48</v>
      </c>
      <c r="AB39" s="92">
        <v>0.64583333333333337</v>
      </c>
      <c r="AC39" s="90"/>
      <c r="AD39" s="90"/>
      <c r="AE39" s="90"/>
      <c r="AF39" s="90">
        <v>0.4</v>
      </c>
      <c r="AG39" s="90"/>
      <c r="AH39" s="90"/>
      <c r="AI39" s="90"/>
      <c r="AJ39" s="90">
        <v>770</v>
      </c>
      <c r="AK39" s="90">
        <v>1700</v>
      </c>
      <c r="AL39" s="90"/>
      <c r="AM39" s="90">
        <v>2.72</v>
      </c>
      <c r="AN39" s="91">
        <v>6.79</v>
      </c>
      <c r="AO39" s="92">
        <v>0.65625</v>
      </c>
      <c r="AP39" s="90"/>
      <c r="AQ39" s="90"/>
      <c r="AR39" s="90"/>
      <c r="AS39" s="90">
        <v>0.4</v>
      </c>
      <c r="AT39" s="90"/>
      <c r="AU39" s="90"/>
      <c r="AV39" s="90"/>
      <c r="AW39" s="90">
        <v>380</v>
      </c>
      <c r="AX39" s="90">
        <v>2900</v>
      </c>
      <c r="AY39" s="90"/>
      <c r="AZ39" s="90">
        <v>2.95</v>
      </c>
      <c r="BA39" s="91">
        <v>6.72</v>
      </c>
    </row>
    <row r="40" spans="1:53" x14ac:dyDescent="0.35">
      <c r="A40" s="43" t="s">
        <v>109</v>
      </c>
      <c r="B40" s="93">
        <v>0.3576388888888889</v>
      </c>
      <c r="C40" s="84">
        <v>11</v>
      </c>
      <c r="D40" s="94">
        <v>60</v>
      </c>
      <c r="E40" s="94">
        <v>14</v>
      </c>
      <c r="F40" s="94">
        <v>0.4</v>
      </c>
      <c r="G40" s="34">
        <v>37</v>
      </c>
      <c r="H40" s="34">
        <v>6.9</v>
      </c>
      <c r="I40" s="34">
        <v>7</v>
      </c>
      <c r="J40" s="34">
        <v>690</v>
      </c>
      <c r="K40" s="34">
        <v>6800</v>
      </c>
      <c r="L40" s="34">
        <v>26.3</v>
      </c>
      <c r="M40" s="34">
        <v>503</v>
      </c>
      <c r="N40" s="95">
        <v>7.39</v>
      </c>
      <c r="O40" s="83">
        <v>0.3611111111111111</v>
      </c>
      <c r="P40" s="34">
        <v>0.59</v>
      </c>
      <c r="Q40" s="34">
        <v>2.4</v>
      </c>
      <c r="R40" s="34">
        <v>15</v>
      </c>
      <c r="S40" s="34">
        <v>0.4</v>
      </c>
      <c r="T40" s="34">
        <v>1.7</v>
      </c>
      <c r="U40" s="34">
        <v>6.3</v>
      </c>
      <c r="V40" s="34">
        <v>6.4</v>
      </c>
      <c r="W40" s="34">
        <v>9</v>
      </c>
      <c r="X40" s="34">
        <v>9</v>
      </c>
      <c r="Y40" s="34">
        <v>0.2</v>
      </c>
      <c r="Z40" s="34">
        <v>789</v>
      </c>
      <c r="AA40" s="95">
        <v>7.47</v>
      </c>
      <c r="AB40" s="83">
        <v>0.36458333333333331</v>
      </c>
      <c r="AC40" s="34">
        <v>0.87</v>
      </c>
      <c r="AD40" s="34">
        <v>8.6</v>
      </c>
      <c r="AE40" s="34">
        <v>0.1</v>
      </c>
      <c r="AF40" s="34">
        <v>0.4</v>
      </c>
      <c r="AG40" s="34">
        <v>0.63</v>
      </c>
      <c r="AH40" s="34">
        <v>5.2999999999999999E-2</v>
      </c>
      <c r="AI40" s="34">
        <v>1.9E-2</v>
      </c>
      <c r="AJ40" s="34">
        <v>730</v>
      </c>
      <c r="AK40" s="34">
        <v>1500</v>
      </c>
      <c r="AL40" s="34">
        <v>10.4</v>
      </c>
      <c r="AM40" s="34">
        <v>155.69999999999999</v>
      </c>
      <c r="AN40" s="95">
        <v>6.72</v>
      </c>
      <c r="AO40" s="83">
        <v>0.375</v>
      </c>
      <c r="AP40" s="34">
        <v>0.68</v>
      </c>
      <c r="AQ40" s="34">
        <v>12</v>
      </c>
      <c r="AR40" s="34">
        <v>0.17</v>
      </c>
      <c r="AS40" s="34">
        <v>0.4</v>
      </c>
      <c r="AT40" s="34">
        <v>0.63</v>
      </c>
      <c r="AU40" s="34">
        <v>5.1999999999999998E-2</v>
      </c>
      <c r="AV40" s="34">
        <v>3.4000000000000002E-2</v>
      </c>
      <c r="AW40" s="34">
        <v>2800</v>
      </c>
      <c r="AX40" s="34">
        <v>900</v>
      </c>
      <c r="AY40" s="34">
        <v>10.4</v>
      </c>
      <c r="AZ40" s="34">
        <v>437</v>
      </c>
      <c r="BA40" s="95">
        <v>6.45</v>
      </c>
    </row>
    <row r="41" spans="1:53" x14ac:dyDescent="0.35">
      <c r="A41" s="43" t="s">
        <v>110</v>
      </c>
      <c r="B41" s="93">
        <v>0.64236111111111105</v>
      </c>
      <c r="C41" s="84"/>
      <c r="D41" s="94"/>
      <c r="E41" s="94"/>
      <c r="F41" s="94">
        <v>0.4</v>
      </c>
      <c r="G41" s="34"/>
      <c r="H41" s="34"/>
      <c r="I41" s="34"/>
      <c r="J41" s="34">
        <v>90</v>
      </c>
      <c r="K41" s="34">
        <v>690</v>
      </c>
      <c r="L41" s="34"/>
      <c r="M41" s="34">
        <v>51.6</v>
      </c>
      <c r="N41" s="95">
        <v>8.27</v>
      </c>
      <c r="O41" s="83">
        <v>0.64861111111111114</v>
      </c>
      <c r="P41" s="34"/>
      <c r="Q41" s="34"/>
      <c r="R41" s="34"/>
      <c r="S41" s="34">
        <v>0.4</v>
      </c>
      <c r="T41" s="34"/>
      <c r="U41" s="34"/>
      <c r="V41" s="34"/>
      <c r="W41" s="34">
        <v>1.6</v>
      </c>
      <c r="X41" s="34">
        <v>1.6</v>
      </c>
      <c r="Y41" s="34"/>
      <c r="Z41" s="34">
        <v>50.7</v>
      </c>
      <c r="AA41" s="95">
        <v>8.1300000000000008</v>
      </c>
      <c r="AB41" s="83">
        <v>0.63888888888888895</v>
      </c>
      <c r="AC41" s="34"/>
      <c r="AD41" s="34"/>
      <c r="AE41" s="34"/>
      <c r="AF41" s="34">
        <v>0.4</v>
      </c>
      <c r="AG41" s="34"/>
      <c r="AH41" s="34"/>
      <c r="AI41" s="34"/>
      <c r="AJ41" s="34">
        <v>84</v>
      </c>
      <c r="AK41" s="34">
        <v>190</v>
      </c>
      <c r="AL41" s="34"/>
      <c r="AM41" s="34">
        <v>52.8</v>
      </c>
      <c r="AN41" s="95">
        <v>6.52</v>
      </c>
      <c r="AO41" s="83">
        <v>0.65625</v>
      </c>
      <c r="AP41" s="34"/>
      <c r="AQ41" s="34"/>
      <c r="AR41" s="34"/>
      <c r="AS41" s="34">
        <v>0.4</v>
      </c>
      <c r="AT41" s="34"/>
      <c r="AU41" s="34"/>
      <c r="AV41" s="34"/>
      <c r="AW41" s="34">
        <v>88</v>
      </c>
      <c r="AX41" s="34">
        <v>160</v>
      </c>
      <c r="AY41" s="34"/>
      <c r="AZ41" s="34">
        <v>801</v>
      </c>
      <c r="BA41" s="95">
        <v>7.41</v>
      </c>
    </row>
    <row r="42" spans="1:53" x14ac:dyDescent="0.35">
      <c r="A42" s="43" t="s">
        <v>111</v>
      </c>
      <c r="B42" s="93">
        <v>0.36805555555555558</v>
      </c>
      <c r="C42" s="84">
        <v>0.5</v>
      </c>
      <c r="D42" s="94">
        <v>1</v>
      </c>
      <c r="E42" s="94">
        <v>8.6999999999999993</v>
      </c>
      <c r="F42" s="94">
        <v>2.1</v>
      </c>
      <c r="G42" s="34">
        <v>4</v>
      </c>
      <c r="H42" s="34">
        <v>5.7</v>
      </c>
      <c r="I42" s="34">
        <v>5.5</v>
      </c>
      <c r="J42" s="34">
        <v>9</v>
      </c>
      <c r="K42" s="34">
        <v>9</v>
      </c>
      <c r="L42" s="34">
        <v>0.1</v>
      </c>
      <c r="M42" s="34">
        <v>580</v>
      </c>
      <c r="N42" s="95">
        <v>7.53</v>
      </c>
      <c r="O42" s="83">
        <v>0.36458333333333331</v>
      </c>
      <c r="P42" s="34">
        <v>0.5</v>
      </c>
      <c r="Q42" s="34">
        <v>1</v>
      </c>
      <c r="R42" s="34">
        <v>8.6999999999999993</v>
      </c>
      <c r="S42" s="34">
        <v>2.1</v>
      </c>
      <c r="T42" s="34">
        <v>4</v>
      </c>
      <c r="U42" s="34">
        <v>5.7</v>
      </c>
      <c r="V42" s="34">
        <v>5.5</v>
      </c>
      <c r="W42" s="34">
        <v>9</v>
      </c>
      <c r="X42" s="34">
        <v>9</v>
      </c>
      <c r="Y42" s="34">
        <v>0.1</v>
      </c>
      <c r="Z42" s="34">
        <v>580</v>
      </c>
      <c r="AA42" s="95">
        <v>7.53</v>
      </c>
      <c r="AB42" s="83">
        <v>0.38194444444444442</v>
      </c>
      <c r="AC42" s="34">
        <v>0.5</v>
      </c>
      <c r="AD42" s="34">
        <v>25</v>
      </c>
      <c r="AE42" s="34">
        <v>0.21</v>
      </c>
      <c r="AF42" s="34">
        <v>0.4</v>
      </c>
      <c r="AG42" s="34">
        <v>2</v>
      </c>
      <c r="AH42" s="34">
        <v>2.7E-2</v>
      </c>
      <c r="AI42" s="34">
        <v>8.0000000000000002E-3</v>
      </c>
      <c r="AJ42" s="34">
        <v>18</v>
      </c>
      <c r="AK42" s="34">
        <v>45</v>
      </c>
      <c r="AL42" s="34">
        <v>12</v>
      </c>
      <c r="AM42" s="34">
        <v>217</v>
      </c>
      <c r="AN42" s="95">
        <v>7.12</v>
      </c>
      <c r="AO42" s="83">
        <v>0.375</v>
      </c>
      <c r="AP42" s="34">
        <v>0.5</v>
      </c>
      <c r="AQ42" s="34">
        <v>2.7</v>
      </c>
      <c r="AR42" s="34">
        <v>0.21</v>
      </c>
      <c r="AS42" s="34">
        <v>0.4</v>
      </c>
      <c r="AT42" s="34">
        <v>2.1</v>
      </c>
      <c r="AU42" s="34">
        <v>1.2E-2</v>
      </c>
      <c r="AV42" s="34">
        <v>5.0000000000000001E-3</v>
      </c>
      <c r="AW42" s="34">
        <v>27</v>
      </c>
      <c r="AX42" s="34">
        <v>72</v>
      </c>
      <c r="AY42" s="34">
        <v>3</v>
      </c>
      <c r="AZ42" s="34">
        <v>561</v>
      </c>
      <c r="BA42" s="95">
        <v>6.78</v>
      </c>
    </row>
    <row r="43" spans="1:53" x14ac:dyDescent="0.35">
      <c r="A43" s="43" t="s">
        <v>112</v>
      </c>
      <c r="B43" s="93">
        <v>0.62291666666666667</v>
      </c>
      <c r="C43" s="84"/>
      <c r="D43" s="94"/>
      <c r="E43" s="94"/>
      <c r="F43" s="94">
        <v>5.7</v>
      </c>
      <c r="G43" s="34"/>
      <c r="H43" s="34"/>
      <c r="I43" s="34"/>
      <c r="J43" s="34">
        <v>300</v>
      </c>
      <c r="K43" s="34">
        <v>2200</v>
      </c>
      <c r="L43" s="34"/>
      <c r="M43" s="34">
        <v>392</v>
      </c>
      <c r="N43" s="95">
        <v>7.97</v>
      </c>
      <c r="O43" s="83">
        <v>0.625</v>
      </c>
      <c r="P43" s="34"/>
      <c r="Q43" s="34"/>
      <c r="R43" s="34"/>
      <c r="S43" s="34">
        <v>5</v>
      </c>
      <c r="T43" s="34"/>
      <c r="U43" s="34"/>
      <c r="V43" s="34"/>
      <c r="W43" s="34">
        <v>1.6</v>
      </c>
      <c r="X43" s="34">
        <v>1.6</v>
      </c>
      <c r="Y43" s="34"/>
      <c r="Z43" s="34">
        <v>380</v>
      </c>
      <c r="AA43" s="95">
        <v>7.75</v>
      </c>
      <c r="AB43" s="83">
        <v>0.63194444444444442</v>
      </c>
      <c r="AC43" s="34"/>
      <c r="AD43" s="34"/>
      <c r="AE43" s="34"/>
      <c r="AF43" s="34">
        <v>0.4</v>
      </c>
      <c r="AG43" s="34"/>
      <c r="AH43" s="34"/>
      <c r="AI43" s="34"/>
      <c r="AJ43" s="34">
        <v>31</v>
      </c>
      <c r="AK43" s="34">
        <v>72</v>
      </c>
      <c r="AL43" s="34"/>
      <c r="AM43" s="34">
        <v>144.19999999999999</v>
      </c>
      <c r="AN43" s="95">
        <v>7.43</v>
      </c>
      <c r="AO43" s="83">
        <v>0.64583333333333337</v>
      </c>
      <c r="AP43" s="34"/>
      <c r="AQ43" s="34"/>
      <c r="AR43" s="34"/>
      <c r="AS43" s="34">
        <v>0.4</v>
      </c>
      <c r="AT43" s="34"/>
      <c r="AU43" s="34"/>
      <c r="AV43" s="34"/>
      <c r="AW43" s="34">
        <v>50</v>
      </c>
      <c r="AX43" s="34">
        <v>84</v>
      </c>
      <c r="AY43" s="34"/>
      <c r="AZ43" s="34">
        <v>165.4</v>
      </c>
      <c r="BA43" s="95">
        <v>6.7</v>
      </c>
    </row>
    <row r="44" spans="1:53" x14ac:dyDescent="0.35">
      <c r="A44" s="43" t="s">
        <v>113</v>
      </c>
      <c r="B44" s="93">
        <v>0.56944444444444442</v>
      </c>
      <c r="C44" s="84">
        <v>21</v>
      </c>
      <c r="D44" s="94">
        <v>35</v>
      </c>
      <c r="E44" s="94">
        <v>0.9</v>
      </c>
      <c r="F44" s="94">
        <v>1.2</v>
      </c>
      <c r="G44" s="34">
        <v>5.7</v>
      </c>
      <c r="H44" s="34">
        <v>4.0999999999999996</v>
      </c>
      <c r="I44" s="34">
        <v>3.4</v>
      </c>
      <c r="J44" s="34">
        <v>72</v>
      </c>
      <c r="K44" s="34">
        <v>110</v>
      </c>
      <c r="L44" s="34">
        <v>19</v>
      </c>
      <c r="M44" s="34">
        <v>343</v>
      </c>
      <c r="N44" s="95">
        <v>8.76</v>
      </c>
      <c r="O44" s="83">
        <v>0.5625</v>
      </c>
      <c r="P44" s="34">
        <v>4.0999999999999996</v>
      </c>
      <c r="Q44" s="34">
        <v>4.0999999999999996</v>
      </c>
      <c r="R44" s="34">
        <v>4.0999999999999996</v>
      </c>
      <c r="S44" s="34">
        <v>1.1000000000000001</v>
      </c>
      <c r="T44" s="34">
        <v>4.0999999999999996</v>
      </c>
      <c r="U44" s="34">
        <v>3</v>
      </c>
      <c r="V44" s="34">
        <v>3</v>
      </c>
      <c r="W44" s="34">
        <v>1.6</v>
      </c>
      <c r="X44" s="34">
        <v>1.6</v>
      </c>
      <c r="Y44" s="34">
        <v>0.6</v>
      </c>
      <c r="Z44" s="34">
        <v>343</v>
      </c>
      <c r="AA44" s="95">
        <v>8.7100000000000009</v>
      </c>
      <c r="AB44" s="83">
        <v>0.59375</v>
      </c>
      <c r="AC44" s="34">
        <v>3.2</v>
      </c>
      <c r="AD44" s="34">
        <v>26</v>
      </c>
      <c r="AE44" s="34">
        <v>0.25</v>
      </c>
      <c r="AF44" s="34">
        <v>0.4</v>
      </c>
      <c r="AG44" s="34">
        <v>0.94</v>
      </c>
      <c r="AH44" s="34">
        <v>7.9000000000000001E-2</v>
      </c>
      <c r="AI44" s="34">
        <v>1.4E-2</v>
      </c>
      <c r="AJ44" s="34">
        <v>2400</v>
      </c>
      <c r="AK44" s="34">
        <v>12000</v>
      </c>
      <c r="AL44" s="34">
        <v>25</v>
      </c>
      <c r="AM44" s="34">
        <v>163</v>
      </c>
      <c r="AN44" s="95">
        <v>6.95</v>
      </c>
      <c r="AO44" s="83">
        <v>0.59722222222222221</v>
      </c>
      <c r="AP44" s="34">
        <v>3.1</v>
      </c>
      <c r="AQ44" s="34">
        <v>42</v>
      </c>
      <c r="AR44" s="34">
        <v>0.3</v>
      </c>
      <c r="AS44" s="34">
        <v>0.6</v>
      </c>
      <c r="AT44" s="34">
        <v>0.99</v>
      </c>
      <c r="AU44" s="34">
        <v>0.13</v>
      </c>
      <c r="AV44" s="34">
        <v>3.4000000000000002E-2</v>
      </c>
      <c r="AW44" s="34">
        <v>3300</v>
      </c>
      <c r="AX44" s="34">
        <v>5800</v>
      </c>
      <c r="AY44" s="34">
        <v>37</v>
      </c>
      <c r="AZ44" s="34">
        <v>870</v>
      </c>
      <c r="BA44" s="95">
        <v>6.75</v>
      </c>
    </row>
    <row r="45" spans="1:53" x14ac:dyDescent="0.35">
      <c r="A45" s="43" t="s">
        <v>114</v>
      </c>
      <c r="B45" s="93">
        <v>0.37152777777777773</v>
      </c>
      <c r="C45" s="84"/>
      <c r="D45" s="94"/>
      <c r="E45" s="94"/>
      <c r="F45" s="94">
        <v>15</v>
      </c>
      <c r="G45" s="34"/>
      <c r="H45" s="34"/>
      <c r="I45" s="34"/>
      <c r="J45" s="34">
        <v>15</v>
      </c>
      <c r="K45" s="34">
        <v>130</v>
      </c>
      <c r="L45" s="34"/>
      <c r="M45" s="34">
        <v>552</v>
      </c>
      <c r="N45" s="95">
        <v>7.2</v>
      </c>
      <c r="O45" s="83">
        <v>0.375</v>
      </c>
      <c r="P45" s="34"/>
      <c r="Q45" s="34"/>
      <c r="R45" s="34"/>
      <c r="S45" s="34">
        <v>13</v>
      </c>
      <c r="T45" s="34"/>
      <c r="U45" s="34"/>
      <c r="V45" s="34"/>
      <c r="W45" s="34">
        <v>1.6</v>
      </c>
      <c r="X45" s="34">
        <v>1.6</v>
      </c>
      <c r="Y45" s="34"/>
      <c r="Z45" s="34">
        <v>523</v>
      </c>
      <c r="AA45" s="95">
        <v>6.97</v>
      </c>
      <c r="AB45" s="83">
        <v>0.38194444444444442</v>
      </c>
      <c r="AC45" s="34"/>
      <c r="AD45" s="34"/>
      <c r="AE45" s="34"/>
      <c r="AF45" s="34">
        <v>0.4</v>
      </c>
      <c r="AG45" s="34"/>
      <c r="AH45" s="34"/>
      <c r="AI45" s="34"/>
      <c r="AJ45" s="34">
        <v>45</v>
      </c>
      <c r="AK45" s="34">
        <v>660</v>
      </c>
      <c r="AL45" s="34"/>
      <c r="AM45" s="34">
        <v>180.5</v>
      </c>
      <c r="AN45" s="95">
        <v>6.38</v>
      </c>
      <c r="AO45" s="83">
        <v>0.3888888888888889</v>
      </c>
      <c r="AP45" s="34"/>
      <c r="AQ45" s="34"/>
      <c r="AR45" s="34"/>
      <c r="AS45" s="34">
        <v>0.4</v>
      </c>
      <c r="AT45" s="34"/>
      <c r="AU45" s="34"/>
      <c r="AV45" s="34"/>
      <c r="AW45" s="34">
        <v>72</v>
      </c>
      <c r="AX45" s="34">
        <v>720</v>
      </c>
      <c r="AY45" s="34"/>
      <c r="AZ45" s="34">
        <v>477</v>
      </c>
      <c r="BA45" s="95">
        <v>6.27</v>
      </c>
    </row>
    <row r="46" spans="1:53" x14ac:dyDescent="0.35">
      <c r="A46" s="43" t="s">
        <v>115</v>
      </c>
      <c r="B46" s="93">
        <v>0.34583333333333338</v>
      </c>
      <c r="C46" s="84">
        <v>9.9</v>
      </c>
      <c r="D46" s="94">
        <v>17</v>
      </c>
      <c r="E46" s="94">
        <v>0.96</v>
      </c>
      <c r="F46" s="94">
        <v>5.5</v>
      </c>
      <c r="G46" s="34">
        <v>8.9</v>
      </c>
      <c r="H46" s="34">
        <v>7.6</v>
      </c>
      <c r="I46" s="34">
        <v>6.7</v>
      </c>
      <c r="J46" s="34">
        <v>9</v>
      </c>
      <c r="K46" s="34">
        <v>27</v>
      </c>
      <c r="L46" s="34">
        <v>16</v>
      </c>
      <c r="M46" s="34">
        <v>564</v>
      </c>
      <c r="N46" s="95">
        <v>7.64</v>
      </c>
      <c r="O46" s="83">
        <v>0.34722222222222227</v>
      </c>
      <c r="P46" s="34">
        <v>7.6</v>
      </c>
      <c r="Q46" s="34">
        <v>7.6</v>
      </c>
      <c r="R46" s="34">
        <v>7.6</v>
      </c>
      <c r="S46" s="34">
        <v>4.9000000000000004</v>
      </c>
      <c r="T46" s="34">
        <v>7.6</v>
      </c>
      <c r="U46" s="34">
        <v>6.5</v>
      </c>
      <c r="V46" s="34">
        <v>6</v>
      </c>
      <c r="W46" s="34">
        <v>9</v>
      </c>
      <c r="X46" s="34">
        <v>9</v>
      </c>
      <c r="Y46" s="34">
        <v>0.4</v>
      </c>
      <c r="Z46" s="34">
        <v>541</v>
      </c>
      <c r="AA46" s="95">
        <v>7.5</v>
      </c>
      <c r="AB46" s="83">
        <v>0.35416666666666669</v>
      </c>
      <c r="AC46" s="34">
        <v>0.81</v>
      </c>
      <c r="AD46" s="34">
        <v>9.4</v>
      </c>
      <c r="AE46" s="34">
        <v>1.6E-2</v>
      </c>
      <c r="AF46" s="34">
        <v>0.4</v>
      </c>
      <c r="AG46" s="34">
        <v>0.19</v>
      </c>
      <c r="AH46" s="34">
        <v>2.1999999999999999E-2</v>
      </c>
      <c r="AI46" s="34">
        <v>7.0000000000000001E-3</v>
      </c>
      <c r="AJ46" s="34">
        <v>130</v>
      </c>
      <c r="AK46" s="34">
        <v>880</v>
      </c>
      <c r="AL46" s="34">
        <v>6.5</v>
      </c>
      <c r="AM46" s="34">
        <v>2500</v>
      </c>
      <c r="AN46" s="95">
        <v>7.01</v>
      </c>
      <c r="AO46" s="83">
        <v>0.3576388888888889</v>
      </c>
      <c r="AP46" s="34">
        <v>0.83</v>
      </c>
      <c r="AQ46" s="34">
        <v>14</v>
      </c>
      <c r="AR46" s="34">
        <v>1.4E-2</v>
      </c>
      <c r="AS46" s="34">
        <v>0.4</v>
      </c>
      <c r="AT46" s="34">
        <v>0.2</v>
      </c>
      <c r="AU46" s="34">
        <v>1.4E-2</v>
      </c>
      <c r="AV46" s="34">
        <v>5.0000000000000001E-3</v>
      </c>
      <c r="AW46" s="34">
        <v>320</v>
      </c>
      <c r="AX46" s="34">
        <v>670</v>
      </c>
      <c r="AY46" s="34">
        <v>5.3</v>
      </c>
      <c r="AZ46" s="34">
        <v>6380</v>
      </c>
      <c r="BA46" s="95">
        <v>6.73</v>
      </c>
    </row>
    <row r="47" spans="1:53" x14ac:dyDescent="0.35">
      <c r="A47" s="44" t="s">
        <v>116</v>
      </c>
      <c r="B47" s="93">
        <v>0.36805555555555558</v>
      </c>
      <c r="C47" s="84"/>
      <c r="D47" s="94"/>
      <c r="E47" s="94"/>
      <c r="F47" s="94">
        <v>0.71</v>
      </c>
      <c r="G47" s="34"/>
      <c r="H47" s="34"/>
      <c r="I47" s="34"/>
      <c r="J47" s="34">
        <v>4100</v>
      </c>
      <c r="K47" s="34">
        <v>5300</v>
      </c>
      <c r="L47" s="34"/>
      <c r="M47" s="34">
        <v>633</v>
      </c>
      <c r="N47" s="95">
        <v>7.53</v>
      </c>
      <c r="O47" s="83">
        <v>0.37013888888888885</v>
      </c>
      <c r="P47" s="34"/>
      <c r="Q47" s="34"/>
      <c r="R47" s="34"/>
      <c r="S47" s="34">
        <v>0.87</v>
      </c>
      <c r="T47" s="34"/>
      <c r="U47" s="34"/>
      <c r="V47" s="34"/>
      <c r="W47" s="34">
        <v>1.6</v>
      </c>
      <c r="X47" s="34">
        <v>1.6</v>
      </c>
      <c r="Y47" s="34"/>
      <c r="Z47" s="34">
        <v>704</v>
      </c>
      <c r="AA47" s="95">
        <v>7.71</v>
      </c>
      <c r="AB47" s="83">
        <v>0.375</v>
      </c>
      <c r="AC47" s="34"/>
      <c r="AD47" s="34"/>
      <c r="AE47" s="34"/>
      <c r="AF47" s="34">
        <v>0.4</v>
      </c>
      <c r="AG47" s="34"/>
      <c r="AH47" s="34"/>
      <c r="AI47" s="34"/>
      <c r="AJ47" s="34">
        <v>2100</v>
      </c>
      <c r="AK47" s="34">
        <v>3100</v>
      </c>
      <c r="AL47" s="34"/>
      <c r="AM47" s="34">
        <v>2330</v>
      </c>
      <c r="AN47" s="95">
        <v>6.82</v>
      </c>
      <c r="AO47" s="83">
        <v>0.37986111111111115</v>
      </c>
      <c r="AP47" s="34"/>
      <c r="AQ47" s="34"/>
      <c r="AR47" s="34"/>
      <c r="AS47" s="34">
        <v>0.4</v>
      </c>
      <c r="AT47" s="34"/>
      <c r="AU47" s="34"/>
      <c r="AV47" s="34"/>
      <c r="AW47" s="34">
        <v>790</v>
      </c>
      <c r="AX47" s="34">
        <v>700</v>
      </c>
      <c r="AY47" s="34"/>
      <c r="AZ47" s="34">
        <v>9520</v>
      </c>
      <c r="BA47" s="95">
        <v>6.6</v>
      </c>
    </row>
    <row r="48" spans="1:53" x14ac:dyDescent="0.35">
      <c r="A48" s="44" t="s">
        <v>117</v>
      </c>
      <c r="B48" s="93">
        <v>0.58680555555555558</v>
      </c>
      <c r="C48" s="84"/>
      <c r="D48" s="94"/>
      <c r="E48" s="94"/>
      <c r="F48" s="94">
        <v>0.4</v>
      </c>
      <c r="G48" s="34"/>
      <c r="H48" s="34"/>
      <c r="I48" s="34"/>
      <c r="J48" s="34">
        <v>560</v>
      </c>
      <c r="K48" s="34">
        <v>2200</v>
      </c>
      <c r="L48" s="34"/>
      <c r="M48" s="34">
        <v>0.60499999999999998</v>
      </c>
      <c r="N48" s="95">
        <v>8.25</v>
      </c>
      <c r="O48" s="83">
        <v>0.58819444444444446</v>
      </c>
      <c r="P48" s="34"/>
      <c r="Q48" s="34"/>
      <c r="R48" s="34"/>
      <c r="S48" s="34">
        <v>0.4</v>
      </c>
      <c r="T48" s="34"/>
      <c r="U48" s="34"/>
      <c r="V48" s="34"/>
      <c r="W48" s="34">
        <v>1.6</v>
      </c>
      <c r="X48" s="34">
        <v>1.6</v>
      </c>
      <c r="Y48" s="34"/>
      <c r="Z48" s="34">
        <v>0.64900000000000002</v>
      </c>
      <c r="AA48" s="95">
        <v>8.14</v>
      </c>
      <c r="AB48" s="83">
        <v>0.59166666666666667</v>
      </c>
      <c r="AC48" s="34"/>
      <c r="AD48" s="34"/>
      <c r="AE48" s="34"/>
      <c r="AF48" s="34">
        <v>0.4</v>
      </c>
      <c r="AG48" s="34"/>
      <c r="AH48" s="34"/>
      <c r="AI48" s="34"/>
      <c r="AJ48" s="34">
        <v>90</v>
      </c>
      <c r="AK48" s="34">
        <v>500</v>
      </c>
      <c r="AL48" s="34"/>
      <c r="AM48" s="34">
        <v>0.67400000000000004</v>
      </c>
      <c r="AN48" s="95">
        <v>6.45</v>
      </c>
      <c r="AO48" s="83">
        <v>0.59722222222222221</v>
      </c>
      <c r="AP48" s="34"/>
      <c r="AQ48" s="34"/>
      <c r="AR48" s="34"/>
      <c r="AS48" s="34">
        <v>0.4</v>
      </c>
      <c r="AT48" s="34"/>
      <c r="AU48" s="34"/>
      <c r="AV48" s="34"/>
      <c r="AW48" s="34">
        <v>140</v>
      </c>
      <c r="AX48" s="34">
        <v>240</v>
      </c>
      <c r="AY48" s="34"/>
      <c r="AZ48" s="34">
        <v>1.07</v>
      </c>
      <c r="BA48" s="95">
        <v>6.54</v>
      </c>
    </row>
    <row r="49" spans="1:53" x14ac:dyDescent="0.35">
      <c r="A49" s="44" t="s">
        <v>118</v>
      </c>
      <c r="B49" s="93">
        <v>0.63888888888888895</v>
      </c>
      <c r="C49" s="84"/>
      <c r="D49" s="94"/>
      <c r="E49" s="94"/>
      <c r="F49" s="94">
        <v>0.46</v>
      </c>
      <c r="G49" s="34"/>
      <c r="H49" s="34"/>
      <c r="I49" s="34"/>
      <c r="J49" s="34">
        <v>1400</v>
      </c>
      <c r="K49" s="34">
        <v>7400</v>
      </c>
      <c r="L49" s="34"/>
      <c r="M49" s="34"/>
      <c r="N49" s="95"/>
      <c r="O49" s="83">
        <v>0.1423611111111111</v>
      </c>
      <c r="P49" s="34"/>
      <c r="Q49" s="34"/>
      <c r="R49" s="34"/>
      <c r="S49" s="34">
        <v>0.4</v>
      </c>
      <c r="T49" s="34"/>
      <c r="U49" s="34"/>
      <c r="V49" s="34"/>
      <c r="W49" s="34">
        <v>1.6</v>
      </c>
      <c r="X49" s="34">
        <v>1.6</v>
      </c>
      <c r="Y49" s="34"/>
      <c r="Z49" s="34"/>
      <c r="AA49" s="95"/>
      <c r="AB49" s="83"/>
      <c r="AC49" s="34"/>
      <c r="AD49" s="34"/>
      <c r="AE49" s="34"/>
      <c r="AF49" s="34">
        <v>0.4</v>
      </c>
      <c r="AG49" s="34"/>
      <c r="AH49" s="34"/>
      <c r="AI49" s="34"/>
      <c r="AJ49" s="34">
        <v>130</v>
      </c>
      <c r="AK49" s="34">
        <v>1100</v>
      </c>
      <c r="AL49" s="34"/>
      <c r="AM49" s="34"/>
      <c r="AN49" s="95"/>
      <c r="AO49" s="83"/>
      <c r="AP49" s="34"/>
      <c r="AQ49" s="34"/>
      <c r="AR49" s="34"/>
      <c r="AS49" s="34">
        <v>0.4</v>
      </c>
      <c r="AT49" s="34"/>
      <c r="AU49" s="34"/>
      <c r="AV49" s="34"/>
      <c r="AW49" s="34">
        <v>66</v>
      </c>
      <c r="AX49" s="34">
        <v>720</v>
      </c>
      <c r="AY49" s="34"/>
      <c r="AZ49" s="34"/>
      <c r="BA49" s="95"/>
    </row>
    <row r="50" spans="1:53" x14ac:dyDescent="0.35">
      <c r="A50" s="44" t="s">
        <v>119</v>
      </c>
      <c r="B50" s="93">
        <v>0.38541666666666669</v>
      </c>
      <c r="C50" s="84"/>
      <c r="D50" s="94"/>
      <c r="E50" s="94"/>
      <c r="F50" s="94">
        <v>3.6</v>
      </c>
      <c r="G50" s="34"/>
      <c r="H50" s="34"/>
      <c r="I50" s="34"/>
      <c r="J50" s="34">
        <v>1200</v>
      </c>
      <c r="K50" s="34">
        <v>1200</v>
      </c>
      <c r="L50" s="34"/>
      <c r="M50" s="34">
        <v>0.73599999999999999</v>
      </c>
      <c r="N50" s="95">
        <v>6.94</v>
      </c>
      <c r="O50" s="83">
        <v>0.375</v>
      </c>
      <c r="P50" s="34"/>
      <c r="Q50" s="34"/>
      <c r="R50" s="34"/>
      <c r="S50" s="34">
        <v>2.8</v>
      </c>
      <c r="T50" s="34"/>
      <c r="U50" s="34"/>
      <c r="V50" s="34"/>
      <c r="W50" s="34">
        <v>1.6</v>
      </c>
      <c r="X50" s="34">
        <v>1.6</v>
      </c>
      <c r="Y50" s="34"/>
      <c r="Z50" s="34">
        <v>0.72599999999999998</v>
      </c>
      <c r="AA50" s="95">
        <v>7.02</v>
      </c>
      <c r="AB50" s="83">
        <v>0.3888888888888889</v>
      </c>
      <c r="AC50" s="34"/>
      <c r="AD50" s="34"/>
      <c r="AE50" s="34"/>
      <c r="AF50" s="34">
        <v>0.4</v>
      </c>
      <c r="AG50" s="34"/>
      <c r="AH50" s="34"/>
      <c r="AI50" s="34"/>
      <c r="AJ50" s="34">
        <v>790</v>
      </c>
      <c r="AK50" s="34">
        <v>830</v>
      </c>
      <c r="AL50" s="34"/>
      <c r="AM50" s="34">
        <v>23.1</v>
      </c>
      <c r="AN50" s="95">
        <v>6.95</v>
      </c>
      <c r="AO50" s="83">
        <v>0.39583333333333331</v>
      </c>
      <c r="AP50" s="34"/>
      <c r="AQ50" s="34"/>
      <c r="AR50" s="34"/>
      <c r="AS50" s="34">
        <v>0.4</v>
      </c>
      <c r="AT50" s="34"/>
      <c r="AU50" s="34"/>
      <c r="AV50" s="34"/>
      <c r="AW50" s="34">
        <v>1000</v>
      </c>
      <c r="AX50" s="34">
        <v>490</v>
      </c>
      <c r="AY50" s="34"/>
      <c r="AZ50" s="34">
        <v>33.4</v>
      </c>
      <c r="BA50" s="95">
        <v>7.37</v>
      </c>
    </row>
    <row r="51" spans="1:53" x14ac:dyDescent="0.35">
      <c r="A51" s="44" t="s">
        <v>120</v>
      </c>
      <c r="B51" s="35">
        <v>0.29444444444444445</v>
      </c>
      <c r="C51" s="28"/>
      <c r="D51" s="14"/>
      <c r="E51" s="14"/>
      <c r="F51" s="14">
        <v>10</v>
      </c>
      <c r="G51" s="1"/>
      <c r="H51" s="1"/>
      <c r="I51" s="1"/>
      <c r="J51" s="1">
        <v>820</v>
      </c>
      <c r="K51" s="1">
        <v>2400</v>
      </c>
      <c r="L51" s="1"/>
      <c r="M51" s="1">
        <v>1.1830000000000001</v>
      </c>
      <c r="N51" s="2">
        <v>6.98</v>
      </c>
      <c r="O51" s="35">
        <v>0.29722222222222222</v>
      </c>
      <c r="P51" s="1"/>
      <c r="Q51" s="1"/>
      <c r="R51" s="1"/>
      <c r="S51" s="1">
        <v>9.6999999999999993</v>
      </c>
      <c r="T51" s="1"/>
      <c r="U51" s="1"/>
      <c r="V51" s="1"/>
      <c r="W51" s="1">
        <v>1.6</v>
      </c>
      <c r="X51" s="1">
        <v>1.6</v>
      </c>
      <c r="Y51" s="1"/>
      <c r="Z51" s="1">
        <v>0.82599999999999996</v>
      </c>
      <c r="AA51" s="2">
        <v>7.31</v>
      </c>
      <c r="AB51" s="35">
        <v>0.30208333333333331</v>
      </c>
      <c r="AC51" s="1"/>
      <c r="AD51" s="1"/>
      <c r="AE51" s="1"/>
      <c r="AF51" s="1">
        <v>0.4</v>
      </c>
      <c r="AG51" s="1"/>
      <c r="AH51" s="1"/>
      <c r="AI51" s="1"/>
      <c r="AJ51" s="1">
        <v>540</v>
      </c>
      <c r="AK51" s="1">
        <v>1700</v>
      </c>
      <c r="AL51" s="1"/>
      <c r="AM51" s="1">
        <v>6.6</v>
      </c>
      <c r="AN51" s="2">
        <v>6.54</v>
      </c>
      <c r="AO51" s="35">
        <v>0.30902777777777779</v>
      </c>
      <c r="AP51" s="1"/>
      <c r="AQ51" s="1"/>
      <c r="AR51" s="1"/>
      <c r="AS51" s="1">
        <v>2.2999999999999998</v>
      </c>
      <c r="AT51" s="1"/>
      <c r="AU51" s="1"/>
      <c r="AV51" s="1"/>
      <c r="AW51" s="1">
        <v>690</v>
      </c>
      <c r="AX51" s="1">
        <v>1400</v>
      </c>
      <c r="AY51" s="1"/>
      <c r="AZ51" s="1">
        <v>15.19</v>
      </c>
      <c r="BA51" s="2">
        <v>6.93</v>
      </c>
    </row>
    <row r="52" spans="1:53" x14ac:dyDescent="0.35">
      <c r="A52" s="44" t="s">
        <v>121</v>
      </c>
      <c r="B52" s="93">
        <v>0.35416666666666669</v>
      </c>
      <c r="C52" s="84">
        <v>60</v>
      </c>
      <c r="D52" s="94">
        <v>110</v>
      </c>
      <c r="E52" s="94">
        <v>7.7</v>
      </c>
      <c r="F52" s="94">
        <v>3.1</v>
      </c>
      <c r="G52" s="34">
        <v>12</v>
      </c>
      <c r="H52" s="34">
        <v>12</v>
      </c>
      <c r="I52" s="34">
        <v>12</v>
      </c>
      <c r="J52" s="34">
        <v>1100</v>
      </c>
      <c r="K52" s="34">
        <v>3000</v>
      </c>
      <c r="L52" s="34">
        <v>65</v>
      </c>
      <c r="M52" s="34">
        <v>872</v>
      </c>
      <c r="N52" s="95">
        <v>6.75</v>
      </c>
      <c r="O52" s="83">
        <v>0.36458333333333331</v>
      </c>
      <c r="P52" s="34">
        <v>2.6</v>
      </c>
      <c r="Q52" s="34">
        <v>1</v>
      </c>
      <c r="R52" s="34">
        <v>8.6</v>
      </c>
      <c r="S52" s="34">
        <v>2.8</v>
      </c>
      <c r="T52" s="34">
        <v>4.4000000000000004</v>
      </c>
      <c r="U52" s="34">
        <v>9.1</v>
      </c>
      <c r="V52" s="34">
        <v>9.6</v>
      </c>
      <c r="W52" s="34">
        <v>9</v>
      </c>
      <c r="X52" s="34">
        <v>9</v>
      </c>
      <c r="Y52" s="34">
        <v>0.3</v>
      </c>
      <c r="Z52" s="34">
        <v>875</v>
      </c>
      <c r="AA52" s="95">
        <v>7.03</v>
      </c>
      <c r="AB52" s="83">
        <v>0.375</v>
      </c>
      <c r="AC52" s="34">
        <v>0.91</v>
      </c>
      <c r="AD52" s="34">
        <v>110</v>
      </c>
      <c r="AE52" s="34">
        <v>2.9000000000000001E-2</v>
      </c>
      <c r="AF52" s="34">
        <v>0.4</v>
      </c>
      <c r="AG52" s="34">
        <v>0.59</v>
      </c>
      <c r="AH52" s="34">
        <v>0.49</v>
      </c>
      <c r="AI52" s="34">
        <v>0.17</v>
      </c>
      <c r="AJ52" s="34">
        <v>350</v>
      </c>
      <c r="AK52" s="34">
        <v>550</v>
      </c>
      <c r="AL52" s="34">
        <v>6.2</v>
      </c>
      <c r="AM52" s="34">
        <v>31.1</v>
      </c>
      <c r="AN52" s="95">
        <v>7.04</v>
      </c>
      <c r="AO52" s="83">
        <v>0.38194444444444442</v>
      </c>
      <c r="AP52" s="34">
        <v>0.73</v>
      </c>
      <c r="AQ52" s="34">
        <v>92</v>
      </c>
      <c r="AR52" s="34">
        <v>0.1</v>
      </c>
      <c r="AS52" s="34">
        <v>0.4</v>
      </c>
      <c r="AT52" s="34">
        <v>0.65</v>
      </c>
      <c r="AU52" s="34">
        <v>0.75</v>
      </c>
      <c r="AV52" s="34">
        <v>0.6</v>
      </c>
      <c r="AW52" s="34">
        <v>330</v>
      </c>
      <c r="AX52" s="34">
        <v>340</v>
      </c>
      <c r="AY52" s="34">
        <v>1.9</v>
      </c>
      <c r="AZ52" s="34">
        <v>31.8</v>
      </c>
      <c r="BA52" s="95">
        <v>7.29</v>
      </c>
    </row>
    <row r="53" spans="1:53" x14ac:dyDescent="0.35">
      <c r="A53" s="44" t="s">
        <v>122</v>
      </c>
      <c r="B53" s="93">
        <v>0.64583333333333337</v>
      </c>
      <c r="C53" s="84"/>
      <c r="D53" s="94"/>
      <c r="E53" s="94"/>
      <c r="F53" s="94">
        <v>0.4</v>
      </c>
      <c r="G53" s="34"/>
      <c r="H53" s="34"/>
      <c r="I53" s="34"/>
      <c r="J53" s="34">
        <v>510</v>
      </c>
      <c r="K53" s="34">
        <v>1500</v>
      </c>
      <c r="L53" s="34"/>
      <c r="M53" s="34">
        <v>766</v>
      </c>
      <c r="N53" s="95">
        <v>8.56</v>
      </c>
      <c r="O53" s="83">
        <v>0.64722222222222225</v>
      </c>
      <c r="P53" s="34"/>
      <c r="Q53" s="34"/>
      <c r="R53" s="34"/>
      <c r="S53" s="34">
        <v>0.4</v>
      </c>
      <c r="T53" s="34"/>
      <c r="U53" s="34"/>
      <c r="V53" s="34"/>
      <c r="W53" s="34">
        <v>1.6</v>
      </c>
      <c r="X53" s="34">
        <v>1.6</v>
      </c>
      <c r="Y53" s="34"/>
      <c r="Z53" s="34"/>
      <c r="AA53" s="95"/>
      <c r="AB53" s="83">
        <v>0.6875</v>
      </c>
      <c r="AC53" s="34"/>
      <c r="AD53" s="34"/>
      <c r="AE53" s="34"/>
      <c r="AF53" s="34">
        <v>0.4</v>
      </c>
      <c r="AG53" s="34"/>
      <c r="AH53" s="34"/>
      <c r="AI53" s="34"/>
      <c r="AJ53" s="34">
        <v>220</v>
      </c>
      <c r="AK53" s="34">
        <v>1500</v>
      </c>
      <c r="AL53" s="34"/>
      <c r="AM53" s="34">
        <v>3.08</v>
      </c>
      <c r="AN53" s="95">
        <v>6.95</v>
      </c>
      <c r="AO53" s="83">
        <v>0.69791666666666663</v>
      </c>
      <c r="AP53" s="34"/>
      <c r="AQ53" s="34"/>
      <c r="AR53" s="34"/>
      <c r="AS53" s="34">
        <v>0.4</v>
      </c>
      <c r="AT53" s="34"/>
      <c r="AU53" s="34"/>
      <c r="AV53" s="34"/>
      <c r="AW53" s="34">
        <v>39</v>
      </c>
      <c r="AX53" s="34">
        <v>350</v>
      </c>
      <c r="AY53" s="34"/>
      <c r="AZ53" s="34">
        <v>8.85</v>
      </c>
      <c r="BA53" s="95">
        <v>7.25</v>
      </c>
    </row>
    <row r="54" spans="1:53" x14ac:dyDescent="0.35">
      <c r="A54" s="44" t="s">
        <v>123</v>
      </c>
      <c r="B54" s="93">
        <v>0.39583333333333331</v>
      </c>
      <c r="C54" s="84"/>
      <c r="D54" s="94"/>
      <c r="E54" s="94"/>
      <c r="F54" s="94">
        <v>0.4</v>
      </c>
      <c r="G54" s="34"/>
      <c r="H54" s="34"/>
      <c r="I54" s="34"/>
      <c r="J54" s="34">
        <v>800</v>
      </c>
      <c r="K54" s="34">
        <v>2900</v>
      </c>
      <c r="L54" s="34"/>
      <c r="M54" s="34">
        <v>0.75900000000000001</v>
      </c>
      <c r="N54" s="95">
        <v>8.07</v>
      </c>
      <c r="O54" s="83">
        <v>0.3923611111111111</v>
      </c>
      <c r="P54" s="34"/>
      <c r="Q54" s="34"/>
      <c r="R54" s="34"/>
      <c r="S54" s="34">
        <v>0.4</v>
      </c>
      <c r="T54" s="34"/>
      <c r="U54" s="34"/>
      <c r="V54" s="34"/>
      <c r="W54" s="34">
        <v>1.6</v>
      </c>
      <c r="X54" s="34">
        <v>1.6</v>
      </c>
      <c r="Y54" s="34"/>
      <c r="Z54" s="34">
        <v>0.99199999999999999</v>
      </c>
      <c r="AA54" s="95">
        <v>8.1999999999999993</v>
      </c>
      <c r="AB54" s="83">
        <v>0.375</v>
      </c>
      <c r="AC54" s="34"/>
      <c r="AD54" s="34"/>
      <c r="AE54" s="34"/>
      <c r="AF54" s="34">
        <v>0.4</v>
      </c>
      <c r="AG54" s="34"/>
      <c r="AH54" s="34"/>
      <c r="AI54" s="34"/>
      <c r="AJ54" s="34">
        <v>560</v>
      </c>
      <c r="AK54" s="34">
        <v>3600</v>
      </c>
      <c r="AL54" s="34"/>
      <c r="AM54" s="34">
        <v>20.3</v>
      </c>
      <c r="AN54" s="95">
        <v>6.93</v>
      </c>
      <c r="AO54" s="83">
        <v>0.38541666666666669</v>
      </c>
      <c r="AP54" s="34"/>
      <c r="AQ54" s="34"/>
      <c r="AR54" s="34"/>
      <c r="AS54" s="34">
        <v>0.4</v>
      </c>
      <c r="AT54" s="34"/>
      <c r="AU54" s="34"/>
      <c r="AV54" s="34"/>
      <c r="AW54" s="34">
        <v>220</v>
      </c>
      <c r="AX54" s="34">
        <v>150</v>
      </c>
      <c r="AY54" s="34"/>
      <c r="AZ54" s="34">
        <v>38.1</v>
      </c>
      <c r="BA54" s="95">
        <v>7.23</v>
      </c>
    </row>
    <row r="55" spans="1:53" x14ac:dyDescent="0.35">
      <c r="A55" s="44" t="s">
        <v>124</v>
      </c>
      <c r="B55" s="93">
        <v>0.62638888888888888</v>
      </c>
      <c r="C55" s="84"/>
      <c r="D55" s="94"/>
      <c r="E55" s="94"/>
      <c r="F55" s="94">
        <v>0.4</v>
      </c>
      <c r="G55" s="34"/>
      <c r="H55" s="34"/>
      <c r="I55" s="34"/>
      <c r="J55" s="34">
        <v>610</v>
      </c>
      <c r="K55" s="34">
        <v>9800</v>
      </c>
      <c r="L55" s="34"/>
      <c r="M55" s="34">
        <v>0.73299999999999998</v>
      </c>
      <c r="N55" s="95">
        <v>8.6999999999999993</v>
      </c>
      <c r="O55" s="83">
        <v>0.62847222222222221</v>
      </c>
      <c r="P55" s="34"/>
      <c r="Q55" s="34"/>
      <c r="R55" s="34"/>
      <c r="S55" s="34">
        <v>0.4</v>
      </c>
      <c r="T55" s="34"/>
      <c r="U55" s="34"/>
      <c r="V55" s="34"/>
      <c r="W55" s="34">
        <v>1.6</v>
      </c>
      <c r="X55" s="34">
        <v>0</v>
      </c>
      <c r="Y55" s="34"/>
      <c r="Z55" s="34">
        <v>0.72799999999999998</v>
      </c>
      <c r="AA55" s="95">
        <v>8.5500000000000007</v>
      </c>
      <c r="AB55" s="83">
        <v>0.63888888888888895</v>
      </c>
      <c r="AC55" s="34"/>
      <c r="AD55" s="34"/>
      <c r="AE55" s="34"/>
      <c r="AF55" s="34">
        <v>0.4</v>
      </c>
      <c r="AG55" s="34"/>
      <c r="AH55" s="34"/>
      <c r="AI55" s="34"/>
      <c r="AJ55" s="34">
        <v>540</v>
      </c>
      <c r="AK55" s="34">
        <v>0</v>
      </c>
      <c r="AL55" s="34"/>
      <c r="AM55" s="34">
        <v>20.7</v>
      </c>
      <c r="AN55" s="95">
        <v>8.57</v>
      </c>
      <c r="AO55" s="83">
        <v>0.64236111111111105</v>
      </c>
      <c r="AP55" s="34"/>
      <c r="AQ55" s="34"/>
      <c r="AR55" s="34"/>
      <c r="AS55" s="34">
        <v>0.4</v>
      </c>
      <c r="AT55" s="34"/>
      <c r="AU55" s="34"/>
      <c r="AV55" s="34"/>
      <c r="AW55" s="34">
        <v>120</v>
      </c>
      <c r="AX55" s="34">
        <v>530</v>
      </c>
      <c r="AY55" s="34"/>
      <c r="AZ55" s="34">
        <v>40.799999999999997</v>
      </c>
      <c r="BA55" s="95">
        <v>8.3699999999999992</v>
      </c>
    </row>
    <row r="56" spans="1:53" ht="13.15" thickBot="1" x14ac:dyDescent="0.4">
      <c r="A56" s="45" t="s">
        <v>125</v>
      </c>
      <c r="B56" s="97">
        <v>0.35972222222222222</v>
      </c>
      <c r="C56" s="98">
        <v>17</v>
      </c>
      <c r="D56" s="99">
        <v>71</v>
      </c>
      <c r="E56" s="99">
        <v>11</v>
      </c>
      <c r="F56" s="99">
        <v>0.4</v>
      </c>
      <c r="G56" s="100">
        <v>10</v>
      </c>
      <c r="H56" s="100">
        <v>12</v>
      </c>
      <c r="I56" s="100">
        <v>8.8000000000000007</v>
      </c>
      <c r="J56" s="100">
        <v>2700</v>
      </c>
      <c r="K56" s="100">
        <v>2400</v>
      </c>
      <c r="L56" s="100">
        <v>110</v>
      </c>
      <c r="M56" s="100">
        <v>839</v>
      </c>
      <c r="N56" s="101">
        <v>8.01</v>
      </c>
      <c r="O56" s="85">
        <v>0.36458333333333331</v>
      </c>
      <c r="P56" s="100">
        <v>0.72</v>
      </c>
      <c r="Q56" s="100">
        <v>7</v>
      </c>
      <c r="R56" s="100">
        <v>12</v>
      </c>
      <c r="S56" s="100">
        <v>0.49</v>
      </c>
      <c r="T56" s="100">
        <v>2</v>
      </c>
      <c r="U56" s="100">
        <v>10</v>
      </c>
      <c r="V56" s="100">
        <v>8.6</v>
      </c>
      <c r="W56" s="100">
        <v>1.6</v>
      </c>
      <c r="X56" s="100">
        <v>9</v>
      </c>
      <c r="Y56" s="100">
        <v>0.3</v>
      </c>
      <c r="Z56" s="100">
        <v>728</v>
      </c>
      <c r="AA56" s="101">
        <v>7.72</v>
      </c>
      <c r="AB56" s="85">
        <v>0.375</v>
      </c>
      <c r="AC56" s="100">
        <v>0.5</v>
      </c>
      <c r="AD56" s="100">
        <v>32</v>
      </c>
      <c r="AE56" s="100">
        <v>1.4E-2</v>
      </c>
      <c r="AF56" s="100">
        <v>0.4</v>
      </c>
      <c r="AG56" s="100">
        <v>0.52</v>
      </c>
      <c r="AH56" s="100">
        <v>2.9000000000000001E-2</v>
      </c>
      <c r="AI56" s="100">
        <v>1.7999999999999999E-2</v>
      </c>
      <c r="AJ56" s="100">
        <v>680</v>
      </c>
      <c r="AK56" s="100">
        <v>1500</v>
      </c>
      <c r="AL56" s="100">
        <v>3</v>
      </c>
      <c r="AM56" s="100">
        <v>7.07</v>
      </c>
      <c r="AN56" s="101">
        <v>7.01</v>
      </c>
      <c r="AO56" s="85">
        <v>0.38541666666666669</v>
      </c>
      <c r="AP56" s="100">
        <v>0.87</v>
      </c>
      <c r="AQ56" s="100">
        <v>50</v>
      </c>
      <c r="AR56" s="100">
        <v>1.7999999999999999E-2</v>
      </c>
      <c r="AS56" s="100">
        <v>0.4</v>
      </c>
      <c r="AT56" s="100">
        <v>0.47</v>
      </c>
      <c r="AU56" s="100">
        <v>7.6999999999999999E-2</v>
      </c>
      <c r="AV56" s="100">
        <v>6.9000000000000006E-2</v>
      </c>
      <c r="AW56" s="100">
        <v>290</v>
      </c>
      <c r="AX56" s="100">
        <v>350</v>
      </c>
      <c r="AY56" s="100">
        <v>3</v>
      </c>
      <c r="AZ56" s="100">
        <v>22.6</v>
      </c>
      <c r="BA56" s="101">
        <v>7.21</v>
      </c>
    </row>
    <row r="57" spans="1:53" x14ac:dyDescent="0.35">
      <c r="A57" s="77" t="s">
        <v>155</v>
      </c>
      <c r="B57" s="87">
        <v>0.35972222222222222</v>
      </c>
      <c r="C57" s="88"/>
      <c r="D57" s="89"/>
      <c r="E57" s="89"/>
      <c r="F57" s="89">
        <v>0.4</v>
      </c>
      <c r="G57" s="90"/>
      <c r="H57" s="90"/>
      <c r="I57" s="90"/>
      <c r="J57" s="90">
        <v>4200</v>
      </c>
      <c r="K57" s="90">
        <v>1100</v>
      </c>
      <c r="L57" s="90"/>
      <c r="M57" s="90">
        <v>729</v>
      </c>
      <c r="N57" s="91">
        <v>7.77</v>
      </c>
      <c r="O57" s="92">
        <v>0.3611111111111111</v>
      </c>
      <c r="P57" s="90"/>
      <c r="Q57" s="90"/>
      <c r="R57" s="90"/>
      <c r="S57" s="90">
        <v>0.44</v>
      </c>
      <c r="T57" s="90"/>
      <c r="U57" s="90"/>
      <c r="V57" s="90"/>
      <c r="W57" s="90">
        <v>4.9000000000000004</v>
      </c>
      <c r="X57" s="90">
        <v>1.6</v>
      </c>
      <c r="Y57" s="90"/>
      <c r="Z57" s="90">
        <v>813</v>
      </c>
      <c r="AA57" s="91">
        <v>7.63</v>
      </c>
      <c r="AB57" s="92">
        <v>0.36944444444444446</v>
      </c>
      <c r="AC57" s="90"/>
      <c r="AD57" s="90"/>
      <c r="AE57" s="90"/>
      <c r="AF57" s="90">
        <v>0.4</v>
      </c>
      <c r="AG57" s="90"/>
      <c r="AH57" s="90"/>
      <c r="AI57" s="90"/>
      <c r="AJ57" s="90">
        <v>4200</v>
      </c>
      <c r="AK57" s="90">
        <v>2300</v>
      </c>
      <c r="AL57" s="90"/>
      <c r="AM57" s="90">
        <v>17.59</v>
      </c>
      <c r="AN57" s="91">
        <v>6.86</v>
      </c>
      <c r="AO57" s="92">
        <v>0.375</v>
      </c>
      <c r="AP57" s="90"/>
      <c r="AQ57" s="90"/>
      <c r="AR57" s="90"/>
      <c r="AS57" s="90">
        <v>0.4</v>
      </c>
      <c r="AT57" s="90"/>
      <c r="AU57" s="90"/>
      <c r="AV57" s="90"/>
      <c r="AW57" s="90">
        <v>1500</v>
      </c>
      <c r="AX57" s="90">
        <v>870</v>
      </c>
      <c r="AY57" s="90"/>
      <c r="AZ57" s="90">
        <v>22.8</v>
      </c>
      <c r="BA57" s="91">
        <v>6.96</v>
      </c>
    </row>
    <row r="58" spans="1:53" x14ac:dyDescent="0.35">
      <c r="A58" s="43" t="s">
        <v>156</v>
      </c>
      <c r="B58" s="93">
        <v>0.37152777777777773</v>
      </c>
      <c r="C58" s="84">
        <v>11</v>
      </c>
      <c r="D58" s="94">
        <v>71</v>
      </c>
      <c r="E58" s="94">
        <v>11</v>
      </c>
      <c r="F58" s="94">
        <v>0.4</v>
      </c>
      <c r="G58" s="34">
        <v>10</v>
      </c>
      <c r="H58" s="34">
        <v>9.1999999999999993</v>
      </c>
      <c r="I58" s="34">
        <v>7.9</v>
      </c>
      <c r="J58" s="34">
        <v>630</v>
      </c>
      <c r="K58" s="34">
        <v>7500</v>
      </c>
      <c r="L58" s="34">
        <v>95</v>
      </c>
      <c r="M58" s="34">
        <v>629</v>
      </c>
      <c r="N58" s="95">
        <v>7.53</v>
      </c>
      <c r="O58" s="83">
        <v>0.375</v>
      </c>
      <c r="P58" s="34">
        <v>0.59</v>
      </c>
      <c r="Q58" s="34">
        <v>1.2</v>
      </c>
      <c r="R58" s="34">
        <v>11</v>
      </c>
      <c r="S58" s="34">
        <v>0.4</v>
      </c>
      <c r="T58" s="34">
        <v>1.2</v>
      </c>
      <c r="U58" s="34">
        <v>14</v>
      </c>
      <c r="V58" s="34">
        <v>6.9</v>
      </c>
      <c r="W58" s="34">
        <v>9</v>
      </c>
      <c r="X58" s="34">
        <v>9</v>
      </c>
      <c r="Y58" s="34">
        <v>0.2</v>
      </c>
      <c r="Z58" s="34">
        <v>597</v>
      </c>
      <c r="AA58" s="95">
        <v>7.66</v>
      </c>
      <c r="AB58" s="83">
        <v>0.40972222222222227</v>
      </c>
      <c r="AC58" s="34">
        <v>0.5</v>
      </c>
      <c r="AD58" s="34">
        <v>7</v>
      </c>
      <c r="AE58" s="34">
        <v>0.17</v>
      </c>
      <c r="AF58" s="34">
        <v>0.4</v>
      </c>
      <c r="AG58" s="34">
        <v>0.3</v>
      </c>
      <c r="AH58" s="34">
        <v>2.3E-2</v>
      </c>
      <c r="AI58" s="34">
        <v>5.0000000000000001E-3</v>
      </c>
      <c r="AJ58" s="34">
        <v>170</v>
      </c>
      <c r="AK58" s="34">
        <v>290</v>
      </c>
      <c r="AL58" s="34">
        <v>3.7</v>
      </c>
      <c r="AM58" s="34">
        <v>565</v>
      </c>
      <c r="AN58" s="95">
        <v>6.96</v>
      </c>
      <c r="AO58" s="83">
        <v>0.35416666666666669</v>
      </c>
      <c r="AP58" s="34">
        <v>0.5</v>
      </c>
      <c r="AQ58" s="34">
        <v>6.4</v>
      </c>
      <c r="AR58" s="34">
        <v>0.23</v>
      </c>
      <c r="AS58" s="34">
        <v>0.4</v>
      </c>
      <c r="AT58" s="34">
        <v>0.31</v>
      </c>
      <c r="AU58" s="34">
        <v>3.3000000000000002E-2</v>
      </c>
      <c r="AV58" s="34">
        <v>1.2E-2</v>
      </c>
      <c r="AW58" s="34">
        <v>280</v>
      </c>
      <c r="AX58" s="34">
        <v>760</v>
      </c>
      <c r="AY58" s="34">
        <v>4.5999999999999996</v>
      </c>
      <c r="AZ58" s="34">
        <v>1562</v>
      </c>
      <c r="BA58" s="95">
        <v>6.97</v>
      </c>
    </row>
    <row r="59" spans="1:53" x14ac:dyDescent="0.35">
      <c r="A59" s="43" t="s">
        <v>157</v>
      </c>
      <c r="B59" s="93">
        <v>0.37847222222222227</v>
      </c>
      <c r="C59" s="84"/>
      <c r="D59" s="94"/>
      <c r="E59" s="94"/>
      <c r="F59" s="94">
        <v>0.4</v>
      </c>
      <c r="G59" s="34"/>
      <c r="H59" s="34"/>
      <c r="I59" s="34"/>
      <c r="J59" s="34">
        <v>870</v>
      </c>
      <c r="K59" s="34">
        <v>4100</v>
      </c>
      <c r="L59" s="34"/>
      <c r="M59" s="34"/>
      <c r="N59" s="95"/>
      <c r="O59" s="83">
        <v>0.375</v>
      </c>
      <c r="P59" s="34"/>
      <c r="Q59" s="34"/>
      <c r="R59" s="34"/>
      <c r="S59" s="34">
        <v>0.4</v>
      </c>
      <c r="T59" s="34"/>
      <c r="U59" s="34"/>
      <c r="V59" s="34"/>
      <c r="W59" s="34">
        <v>1.6</v>
      </c>
      <c r="X59" s="34">
        <v>1.6</v>
      </c>
      <c r="Y59" s="34"/>
      <c r="Z59" s="34">
        <v>3.01</v>
      </c>
      <c r="AA59" s="95">
        <v>6.55</v>
      </c>
      <c r="AB59" s="83">
        <v>0.36805555555555558</v>
      </c>
      <c r="AC59" s="34"/>
      <c r="AD59" s="34"/>
      <c r="AE59" s="34"/>
      <c r="AF59" s="34">
        <v>0.4</v>
      </c>
      <c r="AG59" s="34"/>
      <c r="AH59" s="34"/>
      <c r="AI59" s="34"/>
      <c r="AJ59" s="34">
        <v>70</v>
      </c>
      <c r="AK59" s="34">
        <v>140</v>
      </c>
      <c r="AL59" s="34"/>
      <c r="AM59" s="34">
        <v>0.20599999999999999</v>
      </c>
      <c r="AN59" s="95">
        <v>7.02</v>
      </c>
      <c r="AO59" s="83">
        <v>0.3611111111111111</v>
      </c>
      <c r="AP59" s="34"/>
      <c r="AQ59" s="34"/>
      <c r="AR59" s="34"/>
      <c r="AS59" s="34">
        <v>0.4</v>
      </c>
      <c r="AT59" s="34"/>
      <c r="AU59" s="34"/>
      <c r="AV59" s="34"/>
      <c r="AW59" s="34">
        <v>160</v>
      </c>
      <c r="AX59" s="34">
        <v>390</v>
      </c>
      <c r="AY59" s="34"/>
      <c r="AZ59" s="34"/>
      <c r="BA59" s="95"/>
    </row>
    <row r="60" spans="1:53" x14ac:dyDescent="0.35">
      <c r="A60" s="43" t="s">
        <v>158</v>
      </c>
      <c r="B60" s="93">
        <v>0.37847222222222227</v>
      </c>
      <c r="C60" s="84">
        <v>14</v>
      </c>
      <c r="D60" s="94">
        <v>38</v>
      </c>
      <c r="E60" s="94">
        <v>5.6</v>
      </c>
      <c r="F60" s="94">
        <v>0.73</v>
      </c>
      <c r="G60" s="34">
        <v>6.2</v>
      </c>
      <c r="H60" s="34">
        <v>7.3</v>
      </c>
      <c r="I60" s="34">
        <v>4.7</v>
      </c>
      <c r="J60" s="34">
        <v>710</v>
      </c>
      <c r="K60" s="34">
        <v>1200</v>
      </c>
      <c r="L60" s="34">
        <v>26</v>
      </c>
      <c r="M60" s="34">
        <v>477</v>
      </c>
      <c r="N60" s="95">
        <v>7.93</v>
      </c>
      <c r="O60" s="83">
        <v>0.375</v>
      </c>
      <c r="P60" s="34">
        <v>0.66</v>
      </c>
      <c r="Q60" s="34">
        <v>1.4</v>
      </c>
      <c r="R60" s="34">
        <v>6.1</v>
      </c>
      <c r="S60" s="34">
        <v>0.63</v>
      </c>
      <c r="T60" s="34">
        <v>1.4</v>
      </c>
      <c r="U60" s="34">
        <v>4.5</v>
      </c>
      <c r="V60" s="34">
        <v>3.8</v>
      </c>
      <c r="W60" s="34">
        <v>1.6</v>
      </c>
      <c r="X60" s="34">
        <v>1.6</v>
      </c>
      <c r="Y60" s="34">
        <v>0.1</v>
      </c>
      <c r="Z60" s="34">
        <v>452</v>
      </c>
      <c r="AA60" s="95">
        <v>7.73</v>
      </c>
      <c r="AB60" s="83">
        <v>0.38541666666666669</v>
      </c>
      <c r="AC60" s="34">
        <v>0.61</v>
      </c>
      <c r="AD60" s="34">
        <v>13</v>
      </c>
      <c r="AE60" s="34">
        <v>0.16</v>
      </c>
      <c r="AF60" s="34">
        <v>0.4</v>
      </c>
      <c r="AG60" s="34">
        <v>0.35</v>
      </c>
      <c r="AH60" s="34">
        <v>1.0999999999999999E-2</v>
      </c>
      <c r="AI60" s="34">
        <v>1.0999999999999999E-2</v>
      </c>
      <c r="AJ60" s="34">
        <v>11</v>
      </c>
      <c r="AK60" s="34">
        <v>160</v>
      </c>
      <c r="AL60" s="34">
        <v>2.9</v>
      </c>
      <c r="AM60" s="34">
        <v>202</v>
      </c>
      <c r="AN60" s="95">
        <v>6.96</v>
      </c>
      <c r="AO60" s="83">
        <v>0.39583333333333331</v>
      </c>
      <c r="AP60" s="34">
        <v>0.5</v>
      </c>
      <c r="AQ60" s="34">
        <v>17</v>
      </c>
      <c r="AR60" s="34">
        <v>8.3000000000000004E-2</v>
      </c>
      <c r="AS60" s="34">
        <v>0.4</v>
      </c>
      <c r="AT60" s="34">
        <v>0.41</v>
      </c>
      <c r="AU60" s="34">
        <v>1.4999999999999999E-2</v>
      </c>
      <c r="AV60" s="34">
        <v>0.01</v>
      </c>
      <c r="AW60" s="34">
        <v>43</v>
      </c>
      <c r="AX60" s="34">
        <v>230</v>
      </c>
      <c r="AY60" s="34">
        <v>3.9</v>
      </c>
      <c r="AZ60" s="34">
        <v>13.95</v>
      </c>
      <c r="BA60" s="95">
        <v>6.5</v>
      </c>
    </row>
    <row r="61" spans="1:53" x14ac:dyDescent="0.35">
      <c r="A61" s="43" t="s">
        <v>159</v>
      </c>
      <c r="B61" s="93">
        <v>0.37847222222222227</v>
      </c>
      <c r="C61" s="84"/>
      <c r="D61" s="94"/>
      <c r="E61" s="94"/>
      <c r="F61" s="94">
        <v>0.51</v>
      </c>
      <c r="G61" s="34"/>
      <c r="H61" s="34"/>
      <c r="I61" s="34"/>
      <c r="J61" s="34">
        <v>360</v>
      </c>
      <c r="K61" s="34">
        <v>2000</v>
      </c>
      <c r="L61" s="34"/>
      <c r="M61" s="34">
        <v>555</v>
      </c>
      <c r="N61" s="95">
        <v>7.89</v>
      </c>
      <c r="O61" s="83">
        <v>0.375</v>
      </c>
      <c r="P61" s="34"/>
      <c r="Q61" s="34"/>
      <c r="R61" s="34"/>
      <c r="S61" s="34">
        <v>0.72</v>
      </c>
      <c r="T61" s="34"/>
      <c r="U61" s="34"/>
      <c r="V61" s="34"/>
      <c r="W61" s="34">
        <v>1.6</v>
      </c>
      <c r="X61" s="34">
        <v>1.6</v>
      </c>
      <c r="Y61" s="34"/>
      <c r="Z61" s="34">
        <v>543</v>
      </c>
      <c r="AA61" s="95">
        <v>7.71</v>
      </c>
      <c r="AB61" s="83">
        <v>0.38541666666666669</v>
      </c>
      <c r="AC61" s="34"/>
      <c r="AD61" s="34"/>
      <c r="AE61" s="34"/>
      <c r="AF61" s="34">
        <v>0.4</v>
      </c>
      <c r="AG61" s="34"/>
      <c r="AH61" s="34"/>
      <c r="AI61" s="34"/>
      <c r="AJ61" s="34">
        <v>48</v>
      </c>
      <c r="AK61" s="34">
        <v>170</v>
      </c>
      <c r="AL61" s="34"/>
      <c r="AM61" s="34">
        <v>187.3</v>
      </c>
      <c r="AN61" s="95">
        <v>6.9</v>
      </c>
      <c r="AO61" s="83">
        <v>0.3888888888888889</v>
      </c>
      <c r="AP61" s="34"/>
      <c r="AQ61" s="34"/>
      <c r="AR61" s="34"/>
      <c r="AS61" s="34">
        <v>0.43</v>
      </c>
      <c r="AT61" s="34"/>
      <c r="AU61" s="34"/>
      <c r="AV61" s="34"/>
      <c r="AW61" s="34">
        <v>74</v>
      </c>
      <c r="AX61" s="34">
        <v>360</v>
      </c>
      <c r="AY61" s="34"/>
      <c r="AZ61" s="34">
        <v>290</v>
      </c>
      <c r="BA61" s="95">
        <v>6.68</v>
      </c>
    </row>
    <row r="62" spans="1:53" x14ac:dyDescent="0.35">
      <c r="A62" s="43" t="s">
        <v>160</v>
      </c>
      <c r="B62" s="93">
        <v>0.64236111111111105</v>
      </c>
      <c r="C62" s="84">
        <v>27</v>
      </c>
      <c r="D62" s="94">
        <v>69</v>
      </c>
      <c r="E62" s="94">
        <v>1.9</v>
      </c>
      <c r="F62" s="94">
        <v>0.4</v>
      </c>
      <c r="G62" s="34">
        <v>8.3000000000000007</v>
      </c>
      <c r="H62" s="34">
        <v>7.7</v>
      </c>
      <c r="I62" s="34">
        <v>4.7</v>
      </c>
      <c r="J62" s="34">
        <v>170</v>
      </c>
      <c r="K62" s="34">
        <v>460</v>
      </c>
      <c r="L62" s="34">
        <v>40</v>
      </c>
      <c r="M62" s="34">
        <v>407</v>
      </c>
      <c r="N62" s="95">
        <v>8.83</v>
      </c>
      <c r="O62" s="83">
        <v>0.64583333333333337</v>
      </c>
      <c r="P62" s="34">
        <v>0.89</v>
      </c>
      <c r="Q62" s="34">
        <v>1.8</v>
      </c>
      <c r="R62" s="34">
        <v>2</v>
      </c>
      <c r="S62" s="34">
        <v>0.4</v>
      </c>
      <c r="T62" s="34">
        <v>1.5</v>
      </c>
      <c r="U62" s="34">
        <v>4.8</v>
      </c>
      <c r="V62" s="34">
        <v>4.5999999999999996</v>
      </c>
      <c r="W62" s="34">
        <v>1.6</v>
      </c>
      <c r="X62" s="34">
        <v>1.6</v>
      </c>
      <c r="Y62" s="34">
        <v>0.2</v>
      </c>
      <c r="Z62" s="34">
        <v>398</v>
      </c>
      <c r="AA62" s="95">
        <v>8.5399999999999991</v>
      </c>
      <c r="AB62" s="83">
        <v>0.64930555555555558</v>
      </c>
      <c r="AC62" s="34">
        <v>0.62</v>
      </c>
      <c r="AD62" s="34">
        <v>1.6</v>
      </c>
      <c r="AE62" s="34">
        <v>6.0999999999999999E-2</v>
      </c>
      <c r="AF62" s="34">
        <v>0.4</v>
      </c>
      <c r="AG62" s="34">
        <v>0.27</v>
      </c>
      <c r="AH62" s="34">
        <v>0.02</v>
      </c>
      <c r="AI62" s="34">
        <v>8.0000000000000002E-3</v>
      </c>
      <c r="AJ62" s="34">
        <v>31</v>
      </c>
      <c r="AK62" s="34">
        <v>63</v>
      </c>
      <c r="AL62" s="34">
        <v>2.9</v>
      </c>
      <c r="AM62" s="34">
        <v>1135</v>
      </c>
      <c r="AN62" s="95">
        <v>6.95</v>
      </c>
      <c r="AO62" s="83">
        <v>0.65625</v>
      </c>
      <c r="AP62" s="34">
        <v>0.79</v>
      </c>
      <c r="AQ62" s="34">
        <v>6.6</v>
      </c>
      <c r="AR62" s="34">
        <v>5.6000000000000001E-2</v>
      </c>
      <c r="AS62" s="34">
        <v>0.4</v>
      </c>
      <c r="AT62" s="34">
        <v>0.25</v>
      </c>
      <c r="AU62" s="34">
        <v>0.02</v>
      </c>
      <c r="AV62" s="34">
        <v>5.0000000000000001E-3</v>
      </c>
      <c r="AW62" s="34">
        <v>23</v>
      </c>
      <c r="AX62" s="34">
        <v>18</v>
      </c>
      <c r="AY62" s="34">
        <v>3.2</v>
      </c>
      <c r="AZ62" s="34">
        <v>2940</v>
      </c>
      <c r="BA62" s="95">
        <v>7.31</v>
      </c>
    </row>
    <row r="63" spans="1:53" x14ac:dyDescent="0.35">
      <c r="A63" s="43" t="s">
        <v>161</v>
      </c>
      <c r="B63" s="93">
        <v>0.625</v>
      </c>
      <c r="C63" s="84"/>
      <c r="D63" s="94"/>
      <c r="E63" s="94"/>
      <c r="F63" s="94">
        <v>0.4</v>
      </c>
      <c r="G63" s="34"/>
      <c r="H63" s="34"/>
      <c r="I63" s="34"/>
      <c r="J63" s="34">
        <v>550</v>
      </c>
      <c r="K63" s="34">
        <v>230</v>
      </c>
      <c r="L63" s="34"/>
      <c r="M63" s="34">
        <v>416</v>
      </c>
      <c r="N63" s="95">
        <v>8.8699999999999992</v>
      </c>
      <c r="O63" s="83">
        <v>0.62847222222222221</v>
      </c>
      <c r="P63" s="34"/>
      <c r="Q63" s="34"/>
      <c r="R63" s="34"/>
      <c r="S63" s="34">
        <v>0.4</v>
      </c>
      <c r="T63" s="34"/>
      <c r="U63" s="34"/>
      <c r="V63" s="34"/>
      <c r="W63" s="34">
        <v>1.6</v>
      </c>
      <c r="X63" s="34">
        <v>1.6</v>
      </c>
      <c r="Y63" s="34"/>
      <c r="Z63" s="34">
        <v>424</v>
      </c>
      <c r="AA63" s="95">
        <v>8.76</v>
      </c>
      <c r="AB63" s="83">
        <v>0.65625</v>
      </c>
      <c r="AC63" s="34"/>
      <c r="AD63" s="34"/>
      <c r="AE63" s="34"/>
      <c r="AF63" s="34">
        <v>0.4</v>
      </c>
      <c r="AG63" s="34"/>
      <c r="AH63" s="34"/>
      <c r="AI63" s="34"/>
      <c r="AJ63" s="34">
        <v>44</v>
      </c>
      <c r="AK63" s="34">
        <v>70</v>
      </c>
      <c r="AL63" s="34"/>
      <c r="AM63" s="34">
        <v>1974</v>
      </c>
      <c r="AN63" s="95">
        <v>6.87</v>
      </c>
      <c r="AO63" s="83">
        <v>0.64583333333333337</v>
      </c>
      <c r="AP63" s="34"/>
      <c r="AQ63" s="34"/>
      <c r="AR63" s="34"/>
      <c r="AS63" s="34">
        <v>0.4</v>
      </c>
      <c r="AT63" s="34"/>
      <c r="AU63" s="34"/>
      <c r="AV63" s="34"/>
      <c r="AW63" s="34">
        <v>86</v>
      </c>
      <c r="AX63" s="34">
        <v>34</v>
      </c>
      <c r="AY63" s="34"/>
      <c r="AZ63" s="34">
        <v>5.16</v>
      </c>
      <c r="BA63" s="95">
        <v>7.64</v>
      </c>
    </row>
    <row r="64" spans="1:53" x14ac:dyDescent="0.35">
      <c r="A64" s="43" t="s">
        <v>162</v>
      </c>
      <c r="B64" s="93">
        <v>0.3576388888888889</v>
      </c>
      <c r="C64" s="84">
        <v>15</v>
      </c>
      <c r="D64" s="94">
        <v>77</v>
      </c>
      <c r="E64" s="94">
        <v>6.4999999999999997E-3</v>
      </c>
      <c r="F64" s="94">
        <v>0.4</v>
      </c>
      <c r="G64" s="34">
        <v>7.5</v>
      </c>
      <c r="H64" s="34">
        <v>8.5</v>
      </c>
      <c r="I64" s="34">
        <v>5</v>
      </c>
      <c r="J64" s="34">
        <v>2000</v>
      </c>
      <c r="K64" s="34">
        <v>470</v>
      </c>
      <c r="L64" s="34">
        <v>70</v>
      </c>
      <c r="M64" s="34">
        <v>441</v>
      </c>
      <c r="N64" s="95">
        <v>7.77</v>
      </c>
      <c r="O64" s="83">
        <v>0.3611111111111111</v>
      </c>
      <c r="P64" s="34">
        <v>0.64</v>
      </c>
      <c r="Q64" s="34">
        <v>1</v>
      </c>
      <c r="R64" s="34">
        <v>6.5000000000000002E-2</v>
      </c>
      <c r="S64" s="34">
        <v>0.4</v>
      </c>
      <c r="T64" s="34">
        <v>1</v>
      </c>
      <c r="U64" s="34">
        <v>2</v>
      </c>
      <c r="V64" s="34">
        <v>5.5</v>
      </c>
      <c r="W64" s="34">
        <v>1.6</v>
      </c>
      <c r="X64" s="34">
        <v>1.6</v>
      </c>
      <c r="Y64" s="34">
        <v>0.1</v>
      </c>
      <c r="Z64" s="34">
        <v>442</v>
      </c>
      <c r="AA64" s="95">
        <v>8.1</v>
      </c>
      <c r="AB64" s="83">
        <v>0.36805555555555558</v>
      </c>
      <c r="AC64" s="34">
        <v>0.5</v>
      </c>
      <c r="AD64" s="34">
        <v>19</v>
      </c>
      <c r="AE64" s="34">
        <v>1.4999999999999999E-2</v>
      </c>
      <c r="AF64" s="34">
        <v>0.4</v>
      </c>
      <c r="AG64" s="34">
        <v>0.21</v>
      </c>
      <c r="AH64" s="34">
        <v>2.3E-2</v>
      </c>
      <c r="AI64" s="34">
        <v>8.0000000000000002E-3</v>
      </c>
      <c r="AJ64" s="34">
        <v>580</v>
      </c>
      <c r="AK64" s="34">
        <v>280</v>
      </c>
      <c r="AL64" s="34">
        <v>3</v>
      </c>
      <c r="AM64" s="34">
        <v>5.09</v>
      </c>
      <c r="AN64" s="95">
        <v>7.4</v>
      </c>
      <c r="AO64" s="83">
        <v>0.375</v>
      </c>
      <c r="AP64" s="34">
        <v>0.5</v>
      </c>
      <c r="AQ64" s="34">
        <v>6.6</v>
      </c>
      <c r="AR64" s="34">
        <v>0.02</v>
      </c>
      <c r="AS64" s="34">
        <v>0.4</v>
      </c>
      <c r="AT64" s="34">
        <v>0.23</v>
      </c>
      <c r="AU64" s="34">
        <v>1.6E-2</v>
      </c>
      <c r="AV64" s="34">
        <v>8.0000000000000002E-3</v>
      </c>
      <c r="AW64" s="34">
        <v>970</v>
      </c>
      <c r="AX64" s="34">
        <v>1900</v>
      </c>
      <c r="AY64" s="34">
        <v>2.6</v>
      </c>
      <c r="AZ64" s="34">
        <v>5.87</v>
      </c>
      <c r="BA64" s="95">
        <v>7.36</v>
      </c>
    </row>
    <row r="65" spans="1:53" x14ac:dyDescent="0.35">
      <c r="A65" s="44" t="s">
        <v>163</v>
      </c>
      <c r="B65" s="93">
        <v>0.69652777777777775</v>
      </c>
      <c r="C65" s="84"/>
      <c r="D65" s="94"/>
      <c r="E65" s="94"/>
      <c r="F65" s="94">
        <v>0.4</v>
      </c>
      <c r="G65" s="34"/>
      <c r="H65" s="34"/>
      <c r="I65" s="34"/>
      <c r="J65" s="34">
        <v>1200</v>
      </c>
      <c r="K65" s="34">
        <v>1100</v>
      </c>
      <c r="L65" s="34"/>
      <c r="M65" s="34">
        <v>608</v>
      </c>
      <c r="N65" s="95">
        <v>9.18</v>
      </c>
      <c r="O65" s="83">
        <v>0.69791666666666663</v>
      </c>
      <c r="P65" s="34"/>
      <c r="Q65" s="34"/>
      <c r="R65" s="34"/>
      <c r="S65" s="34">
        <v>0.4</v>
      </c>
      <c r="T65" s="34"/>
      <c r="U65" s="34"/>
      <c r="V65" s="34"/>
      <c r="W65" s="34">
        <v>1.6</v>
      </c>
      <c r="X65" s="34">
        <v>1.6</v>
      </c>
      <c r="Y65" s="34"/>
      <c r="Z65" s="34">
        <v>587</v>
      </c>
      <c r="AA65" s="95">
        <v>9.1199999999999992</v>
      </c>
      <c r="AB65" s="83">
        <v>0.71527777777777779</v>
      </c>
      <c r="AC65" s="34"/>
      <c r="AD65" s="34"/>
      <c r="AE65" s="34"/>
      <c r="AF65" s="34">
        <v>0.4</v>
      </c>
      <c r="AG65" s="34"/>
      <c r="AH65" s="34"/>
      <c r="AI65" s="34"/>
      <c r="AJ65" s="34">
        <v>330</v>
      </c>
      <c r="AK65" s="34">
        <v>160</v>
      </c>
      <c r="AL65" s="34"/>
      <c r="AM65" s="34">
        <v>75.400000000000006</v>
      </c>
      <c r="AN65" s="95">
        <v>7.8</v>
      </c>
      <c r="AO65" s="83">
        <v>0.70833333333333337</v>
      </c>
      <c r="AP65" s="34"/>
      <c r="AQ65" s="34"/>
      <c r="AR65" s="34"/>
      <c r="AS65" s="34">
        <v>0.4</v>
      </c>
      <c r="AT65" s="34"/>
      <c r="AU65" s="34"/>
      <c r="AV65" s="34"/>
      <c r="AW65" s="34">
        <v>180</v>
      </c>
      <c r="AX65" s="34">
        <v>140</v>
      </c>
      <c r="AY65" s="34"/>
      <c r="AZ65" s="34">
        <v>75.099999999999994</v>
      </c>
      <c r="BA65" s="95">
        <v>7.64</v>
      </c>
    </row>
    <row r="66" spans="1:53" x14ac:dyDescent="0.35">
      <c r="A66" s="44" t="s">
        <v>164</v>
      </c>
      <c r="B66" s="93">
        <v>0.32916666666666666</v>
      </c>
      <c r="C66" s="84"/>
      <c r="D66" s="94"/>
      <c r="E66" s="94"/>
      <c r="F66" s="94">
        <v>0.42</v>
      </c>
      <c r="G66" s="34"/>
      <c r="H66" s="34"/>
      <c r="I66" s="34"/>
      <c r="J66" s="34">
        <v>4600</v>
      </c>
      <c r="K66" s="34">
        <v>7700</v>
      </c>
      <c r="L66" s="34"/>
      <c r="M66" s="34">
        <v>694</v>
      </c>
      <c r="N66" s="95">
        <v>7.65</v>
      </c>
      <c r="O66" s="83">
        <v>0.33194444444444443</v>
      </c>
      <c r="P66" s="34"/>
      <c r="Q66" s="34"/>
      <c r="R66" s="34"/>
      <c r="S66" s="34">
        <v>0.4</v>
      </c>
      <c r="T66" s="34"/>
      <c r="U66" s="34"/>
      <c r="V66" s="34"/>
      <c r="W66" s="34">
        <v>1.6</v>
      </c>
      <c r="X66" s="34">
        <v>1.6</v>
      </c>
      <c r="Y66" s="34"/>
      <c r="Z66" s="34">
        <v>604</v>
      </c>
      <c r="AA66" s="95">
        <v>7.77</v>
      </c>
      <c r="AB66" s="83">
        <v>0.33680555555555558</v>
      </c>
      <c r="AC66" s="34"/>
      <c r="AD66" s="34"/>
      <c r="AE66" s="34"/>
      <c r="AF66" s="34">
        <v>0.4</v>
      </c>
      <c r="AG66" s="34"/>
      <c r="AH66" s="34"/>
      <c r="AI66" s="34"/>
      <c r="AJ66" s="34">
        <v>440</v>
      </c>
      <c r="AK66" s="34">
        <v>1400</v>
      </c>
      <c r="AL66" s="34"/>
      <c r="AM66" s="34">
        <v>3.26</v>
      </c>
      <c r="AN66" s="95">
        <v>6.72</v>
      </c>
      <c r="AO66" s="83">
        <v>0.34027777777777773</v>
      </c>
      <c r="AP66" s="34"/>
      <c r="AQ66" s="34"/>
      <c r="AR66" s="34"/>
      <c r="AS66" s="34">
        <v>0.4</v>
      </c>
      <c r="AT66" s="34"/>
      <c r="AU66" s="34"/>
      <c r="AV66" s="34"/>
      <c r="AW66" s="34">
        <v>320</v>
      </c>
      <c r="AX66" s="34">
        <v>2000</v>
      </c>
      <c r="AY66" s="34"/>
      <c r="AZ66" s="34">
        <v>4.6500000000000004</v>
      </c>
      <c r="BA66" s="95">
        <v>6.78</v>
      </c>
    </row>
    <row r="67" spans="1:53" x14ac:dyDescent="0.35">
      <c r="A67" s="44" t="s">
        <v>165</v>
      </c>
      <c r="B67" s="93">
        <v>0.33333333333333331</v>
      </c>
      <c r="C67" s="84"/>
      <c r="D67" s="94"/>
      <c r="E67" s="94"/>
      <c r="F67" s="94">
        <v>0.4</v>
      </c>
      <c r="G67" s="34"/>
      <c r="H67" s="34"/>
      <c r="I67" s="34"/>
      <c r="J67" s="34">
        <v>6000</v>
      </c>
      <c r="K67" s="34">
        <v>11000</v>
      </c>
      <c r="L67" s="34"/>
      <c r="M67" s="34">
        <v>569</v>
      </c>
      <c r="N67" s="95">
        <v>6.73</v>
      </c>
      <c r="O67" s="83">
        <v>0.33680555555555558</v>
      </c>
      <c r="P67" s="34"/>
      <c r="Q67" s="34"/>
      <c r="R67" s="34"/>
      <c r="S67" s="34">
        <v>0.4</v>
      </c>
      <c r="T67" s="34"/>
      <c r="U67" s="34"/>
      <c r="V67" s="34"/>
      <c r="W67" s="34">
        <v>1.6</v>
      </c>
      <c r="X67" s="34">
        <v>1.6</v>
      </c>
      <c r="Y67" s="34"/>
      <c r="Z67" s="34">
        <v>565</v>
      </c>
      <c r="AA67" s="95">
        <v>6.87</v>
      </c>
      <c r="AB67" s="83">
        <v>0.34722222222222227</v>
      </c>
      <c r="AC67" s="34"/>
      <c r="AD67" s="34"/>
      <c r="AE67" s="34"/>
      <c r="AF67" s="34">
        <v>0.4</v>
      </c>
      <c r="AG67" s="34"/>
      <c r="AH67" s="34"/>
      <c r="AI67" s="34"/>
      <c r="AJ67" s="34">
        <v>510</v>
      </c>
      <c r="AK67" s="34">
        <v>4100</v>
      </c>
      <c r="AL67" s="34"/>
      <c r="AM67" s="34">
        <v>40.5</v>
      </c>
      <c r="AN67" s="95">
        <v>6.47</v>
      </c>
      <c r="AO67" s="83">
        <v>0.34375</v>
      </c>
      <c r="AP67" s="34"/>
      <c r="AQ67" s="34"/>
      <c r="AR67" s="34"/>
      <c r="AS67" s="34">
        <v>0.4</v>
      </c>
      <c r="AT67" s="34"/>
      <c r="AU67" s="34"/>
      <c r="AV67" s="34"/>
      <c r="AW67" s="34">
        <v>770</v>
      </c>
      <c r="AX67" s="34">
        <v>3200</v>
      </c>
      <c r="AY67" s="34"/>
      <c r="AZ67" s="34">
        <v>236</v>
      </c>
      <c r="BA67" s="95">
        <v>6.3</v>
      </c>
    </row>
    <row r="68" spans="1:53" x14ac:dyDescent="0.35">
      <c r="A68" s="44" t="s">
        <v>166</v>
      </c>
      <c r="B68" s="93">
        <v>0.32291666666666669</v>
      </c>
      <c r="C68" s="84"/>
      <c r="D68" s="94"/>
      <c r="E68" s="94"/>
      <c r="F68" s="94">
        <v>1.6</v>
      </c>
      <c r="G68" s="34"/>
      <c r="H68" s="34"/>
      <c r="I68" s="34"/>
      <c r="J68" s="34">
        <v>4700</v>
      </c>
      <c r="K68" s="34">
        <v>5700</v>
      </c>
      <c r="L68" s="34"/>
      <c r="M68" s="34">
        <v>656</v>
      </c>
      <c r="N68" s="95">
        <v>6.67</v>
      </c>
      <c r="O68" s="83">
        <v>0.3263888888888889</v>
      </c>
      <c r="P68" s="34"/>
      <c r="Q68" s="34"/>
      <c r="R68" s="34"/>
      <c r="S68" s="34">
        <v>2</v>
      </c>
      <c r="T68" s="34"/>
      <c r="U68" s="34"/>
      <c r="V68" s="34"/>
      <c r="W68" s="34">
        <v>1.6</v>
      </c>
      <c r="X68" s="34">
        <v>9</v>
      </c>
      <c r="Y68" s="34"/>
      <c r="Z68" s="34">
        <v>620</v>
      </c>
      <c r="AA68" s="95">
        <v>6.88</v>
      </c>
      <c r="AB68" s="83">
        <v>0.34027777777777773</v>
      </c>
      <c r="AC68" s="34"/>
      <c r="AD68" s="34"/>
      <c r="AE68" s="34"/>
      <c r="AF68" s="34">
        <v>0.4</v>
      </c>
      <c r="AG68" s="34"/>
      <c r="AH68" s="34"/>
      <c r="AI68" s="34"/>
      <c r="AJ68" s="34">
        <v>510</v>
      </c>
      <c r="AK68" s="34">
        <v>1200</v>
      </c>
      <c r="AL68" s="34"/>
      <c r="AM68" s="34">
        <v>2140</v>
      </c>
      <c r="AN68" s="95">
        <v>6.85</v>
      </c>
      <c r="AO68" s="83">
        <v>0.33333333333333331</v>
      </c>
      <c r="AP68" s="34"/>
      <c r="AQ68" s="34"/>
      <c r="AR68" s="34"/>
      <c r="AS68" s="34">
        <v>0.4</v>
      </c>
      <c r="AT68" s="34"/>
      <c r="AU68" s="34"/>
      <c r="AV68" s="34"/>
      <c r="AW68" s="34">
        <v>290</v>
      </c>
      <c r="AX68" s="34">
        <v>830</v>
      </c>
      <c r="AY68" s="34"/>
      <c r="AZ68" s="34">
        <v>3520</v>
      </c>
      <c r="BA68" s="95">
        <v>6.83</v>
      </c>
    </row>
    <row r="69" spans="1:53" x14ac:dyDescent="0.35">
      <c r="A69" s="44" t="s">
        <v>167</v>
      </c>
      <c r="B69" s="35">
        <v>0.33333333333333331</v>
      </c>
      <c r="C69" s="28"/>
      <c r="D69" s="14"/>
      <c r="E69" s="14"/>
      <c r="F69" s="14">
        <v>8.1</v>
      </c>
      <c r="G69" s="1"/>
      <c r="H69" s="1"/>
      <c r="I69" s="1"/>
      <c r="J69" s="1">
        <v>11000</v>
      </c>
      <c r="K69" s="1">
        <v>28000</v>
      </c>
      <c r="L69" s="1"/>
      <c r="M69" s="1">
        <v>705</v>
      </c>
      <c r="N69" s="2">
        <v>6.86</v>
      </c>
      <c r="O69" s="35">
        <v>0.33680555555555558</v>
      </c>
      <c r="P69" s="1"/>
      <c r="Q69" s="1"/>
      <c r="R69" s="1"/>
      <c r="S69" s="1">
        <v>7.7</v>
      </c>
      <c r="T69" s="1"/>
      <c r="U69" s="1"/>
      <c r="V69" s="1"/>
      <c r="W69" s="1">
        <v>1.6</v>
      </c>
      <c r="X69" s="1">
        <v>1.6</v>
      </c>
      <c r="Y69" s="1"/>
      <c r="Z69" s="1">
        <v>654</v>
      </c>
      <c r="AA69" s="2">
        <v>7.14</v>
      </c>
      <c r="AB69" s="35">
        <v>0.34375</v>
      </c>
      <c r="AC69" s="1"/>
      <c r="AD69" s="1"/>
      <c r="AE69" s="1"/>
      <c r="AF69" s="1">
        <v>0.4</v>
      </c>
      <c r="AG69" s="1"/>
      <c r="AH69" s="1"/>
      <c r="AI69" s="1"/>
      <c r="AJ69" s="1">
        <v>280</v>
      </c>
      <c r="AK69" s="1">
        <v>1200</v>
      </c>
      <c r="AL69" s="1"/>
      <c r="AM69" s="1">
        <v>1031</v>
      </c>
      <c r="AN69" s="2">
        <v>6.62</v>
      </c>
      <c r="AO69" s="35">
        <v>0.34722222222222227</v>
      </c>
      <c r="AP69" s="1"/>
      <c r="AQ69" s="1"/>
      <c r="AR69" s="1"/>
      <c r="AS69" s="1">
        <v>0.95</v>
      </c>
      <c r="AT69" s="1"/>
      <c r="AU69" s="1"/>
      <c r="AV69" s="1"/>
      <c r="AW69" s="1">
        <v>240</v>
      </c>
      <c r="AX69" s="1">
        <v>1800</v>
      </c>
      <c r="AY69" s="1"/>
      <c r="AZ69" s="1">
        <v>2.91</v>
      </c>
      <c r="BA69" s="2">
        <v>6.9</v>
      </c>
    </row>
    <row r="70" spans="1:53" x14ac:dyDescent="0.35">
      <c r="A70" s="44" t="s">
        <v>168</v>
      </c>
      <c r="B70" s="93">
        <v>0.68402777777777779</v>
      </c>
      <c r="C70" s="84">
        <v>30</v>
      </c>
      <c r="D70" s="94">
        <v>75</v>
      </c>
      <c r="E70" s="94">
        <v>1.5</v>
      </c>
      <c r="F70" s="94">
        <v>31</v>
      </c>
      <c r="G70" s="34">
        <v>43</v>
      </c>
      <c r="H70" s="34">
        <v>14</v>
      </c>
      <c r="I70" s="34">
        <v>10</v>
      </c>
      <c r="J70" s="34">
        <v>4500</v>
      </c>
      <c r="K70" s="34">
        <v>35000</v>
      </c>
      <c r="L70" s="34">
        <v>65</v>
      </c>
      <c r="M70" s="34">
        <v>792</v>
      </c>
      <c r="N70" s="95">
        <v>6.52</v>
      </c>
      <c r="O70" s="83">
        <v>0.6875</v>
      </c>
      <c r="P70" s="34">
        <v>1.4</v>
      </c>
      <c r="Q70" s="34">
        <v>1</v>
      </c>
      <c r="R70" s="34">
        <v>1.5</v>
      </c>
      <c r="S70" s="34">
        <v>31</v>
      </c>
      <c r="T70" s="34">
        <v>34</v>
      </c>
      <c r="U70" s="34">
        <v>11</v>
      </c>
      <c r="V70" s="34">
        <v>9.8000000000000007</v>
      </c>
      <c r="W70" s="34">
        <v>1.6</v>
      </c>
      <c r="X70" s="34">
        <v>1.6</v>
      </c>
      <c r="Y70" s="34">
        <v>0.5</v>
      </c>
      <c r="Z70" s="34">
        <v>648</v>
      </c>
      <c r="AA70" s="95">
        <v>6.38</v>
      </c>
      <c r="AB70" s="83">
        <v>0.70486111111111116</v>
      </c>
      <c r="AC70" s="34">
        <v>1</v>
      </c>
      <c r="AD70" s="34">
        <v>1</v>
      </c>
      <c r="AE70" s="34">
        <v>2.4E-2</v>
      </c>
      <c r="AF70" s="34">
        <v>0.4</v>
      </c>
      <c r="AG70" s="34">
        <v>0.36</v>
      </c>
      <c r="AH70" s="34">
        <v>7.0999999999999994E-2</v>
      </c>
      <c r="AI70" s="34">
        <v>0.04</v>
      </c>
      <c r="AJ70" s="34">
        <v>1600</v>
      </c>
      <c r="AK70" s="34">
        <v>4200</v>
      </c>
      <c r="AL70" s="34">
        <v>4.5</v>
      </c>
      <c r="AM70" s="34">
        <v>9.4499999999999993</v>
      </c>
      <c r="AN70" s="95">
        <v>6.81</v>
      </c>
      <c r="AO70" s="83">
        <v>0.70138888888888884</v>
      </c>
      <c r="AP70" s="34">
        <v>0.69</v>
      </c>
      <c r="AQ70" s="34">
        <v>29</v>
      </c>
      <c r="AR70" s="34">
        <v>3.4000000000000002E-2</v>
      </c>
      <c r="AS70" s="34">
        <v>1.8</v>
      </c>
      <c r="AT70" s="34">
        <v>2</v>
      </c>
      <c r="AU70" s="34">
        <v>0.64</v>
      </c>
      <c r="AV70" s="34">
        <v>0.49</v>
      </c>
      <c r="AW70" s="34">
        <v>230</v>
      </c>
      <c r="AX70" s="34">
        <v>560</v>
      </c>
      <c r="AY70" s="34">
        <v>4.0999999999999996</v>
      </c>
      <c r="AZ70" s="34">
        <v>27.3</v>
      </c>
      <c r="BA70" s="95">
        <v>7.28</v>
      </c>
    </row>
    <row r="71" spans="1:53" x14ac:dyDescent="0.35">
      <c r="A71" s="44" t="s">
        <v>169</v>
      </c>
      <c r="B71" s="93">
        <v>0.38194444444444442</v>
      </c>
      <c r="C71" s="84"/>
      <c r="D71" s="94"/>
      <c r="E71" s="94"/>
      <c r="F71" s="94">
        <v>35</v>
      </c>
      <c r="G71" s="34"/>
      <c r="H71" s="34"/>
      <c r="I71" s="34"/>
      <c r="J71" s="34">
        <v>6900</v>
      </c>
      <c r="K71" s="34">
        <v>690</v>
      </c>
      <c r="L71" s="34"/>
      <c r="M71" s="34">
        <v>22.2</v>
      </c>
      <c r="N71" s="95">
        <v>7.26</v>
      </c>
      <c r="O71" s="83">
        <v>0.38541666666666669</v>
      </c>
      <c r="P71" s="34"/>
      <c r="Q71" s="34"/>
      <c r="R71" s="34"/>
      <c r="S71" s="34">
        <v>34</v>
      </c>
      <c r="T71" s="34"/>
      <c r="U71" s="34"/>
      <c r="V71" s="34"/>
      <c r="W71" s="34">
        <v>1.6</v>
      </c>
      <c r="X71" s="34">
        <v>1.6</v>
      </c>
      <c r="Y71" s="34"/>
      <c r="Z71" s="34">
        <v>48.4</v>
      </c>
      <c r="AA71" s="95">
        <v>7.64</v>
      </c>
      <c r="AB71" s="83">
        <v>0.37847222222222227</v>
      </c>
      <c r="AC71" s="34"/>
      <c r="AD71" s="34"/>
      <c r="AE71" s="34"/>
      <c r="AF71" s="34">
        <v>0.82</v>
      </c>
      <c r="AG71" s="34"/>
      <c r="AH71" s="34"/>
      <c r="AI71" s="34"/>
      <c r="AJ71" s="34">
        <v>420</v>
      </c>
      <c r="AK71" s="34">
        <v>1200</v>
      </c>
      <c r="AL71" s="34"/>
      <c r="AM71" s="34">
        <v>89.3</v>
      </c>
      <c r="AN71" s="95">
        <v>6.47</v>
      </c>
      <c r="AO71" s="83">
        <v>0.37152777777777773</v>
      </c>
      <c r="AP71" s="34"/>
      <c r="AQ71" s="34"/>
      <c r="AR71" s="34"/>
      <c r="AS71" s="34">
        <v>0.72</v>
      </c>
      <c r="AT71" s="34"/>
      <c r="AU71" s="34"/>
      <c r="AV71" s="34"/>
      <c r="AW71" s="34">
        <v>470</v>
      </c>
      <c r="AX71" s="34">
        <v>1100</v>
      </c>
      <c r="AY71" s="34"/>
      <c r="AZ71" s="34">
        <v>82.7</v>
      </c>
      <c r="BA71" s="95">
        <v>6.9</v>
      </c>
    </row>
    <row r="72" spans="1:53" x14ac:dyDescent="0.35">
      <c r="A72" s="44" t="s">
        <v>170</v>
      </c>
      <c r="B72" s="93">
        <v>0.68402777777777779</v>
      </c>
      <c r="C72" s="84"/>
      <c r="D72" s="94"/>
      <c r="E72" s="94"/>
      <c r="F72" s="94">
        <v>0.48</v>
      </c>
      <c r="G72" s="34"/>
      <c r="H72" s="34"/>
      <c r="I72" s="34"/>
      <c r="J72" s="34">
        <v>5100</v>
      </c>
      <c r="K72" s="34">
        <v>25000</v>
      </c>
      <c r="L72" s="34"/>
      <c r="M72" s="34">
        <v>792</v>
      </c>
      <c r="N72" s="95">
        <v>6.52</v>
      </c>
      <c r="O72" s="83">
        <v>0.6875</v>
      </c>
      <c r="P72" s="34"/>
      <c r="Q72" s="34"/>
      <c r="R72" s="34"/>
      <c r="S72" s="34">
        <v>0.67</v>
      </c>
      <c r="T72" s="34"/>
      <c r="U72" s="34"/>
      <c r="V72" s="34"/>
      <c r="W72" s="34">
        <v>1.6</v>
      </c>
      <c r="X72" s="34">
        <v>1.6</v>
      </c>
      <c r="Y72" s="34"/>
      <c r="Z72" s="34">
        <v>648</v>
      </c>
      <c r="AA72" s="95">
        <v>6.38</v>
      </c>
      <c r="AB72" s="83">
        <v>0.70486111111111116</v>
      </c>
      <c r="AC72" s="34"/>
      <c r="AD72" s="34"/>
      <c r="AE72" s="34"/>
      <c r="AF72" s="34">
        <v>0.4</v>
      </c>
      <c r="AG72" s="34"/>
      <c r="AH72" s="34"/>
      <c r="AI72" s="34"/>
      <c r="AJ72" s="34">
        <v>250</v>
      </c>
      <c r="AK72" s="34">
        <v>580</v>
      </c>
      <c r="AL72" s="34"/>
      <c r="AM72" s="34">
        <v>9.4499999999999993</v>
      </c>
      <c r="AN72" s="95">
        <v>6.81</v>
      </c>
      <c r="AO72" s="83">
        <v>0.70138888888888884</v>
      </c>
      <c r="AP72" s="34"/>
      <c r="AQ72" s="34"/>
      <c r="AR72" s="34"/>
      <c r="AS72" s="34">
        <v>0.4</v>
      </c>
      <c r="AT72" s="34"/>
      <c r="AU72" s="34"/>
      <c r="AV72" s="34"/>
      <c r="AW72" s="34">
        <v>140</v>
      </c>
      <c r="AX72" s="34">
        <v>220</v>
      </c>
      <c r="AY72" s="34"/>
      <c r="AZ72" s="34">
        <v>27.3</v>
      </c>
      <c r="BA72" s="95">
        <v>7.28</v>
      </c>
    </row>
    <row r="73" spans="1:53" x14ac:dyDescent="0.35">
      <c r="A73" s="44" t="s">
        <v>171</v>
      </c>
      <c r="B73" s="93">
        <v>0.4236111111111111</v>
      </c>
      <c r="C73" s="84"/>
      <c r="D73" s="94"/>
      <c r="E73" s="94"/>
      <c r="F73" s="94">
        <v>0.4</v>
      </c>
      <c r="G73" s="34"/>
      <c r="H73" s="34"/>
      <c r="I73" s="34"/>
      <c r="J73" s="34">
        <v>3700</v>
      </c>
      <c r="K73" s="34">
        <v>1600</v>
      </c>
      <c r="L73" s="34"/>
      <c r="M73" s="34">
        <v>0.58099999999999996</v>
      </c>
      <c r="N73" s="95">
        <v>6.69</v>
      </c>
      <c r="O73" s="83">
        <v>0.42708333333333331</v>
      </c>
      <c r="P73" s="34"/>
      <c r="Q73" s="34"/>
      <c r="R73" s="34"/>
      <c r="S73" s="34">
        <v>0.4</v>
      </c>
      <c r="T73" s="34"/>
      <c r="U73" s="34"/>
      <c r="V73" s="34"/>
      <c r="W73" s="34">
        <v>1.6</v>
      </c>
      <c r="X73" s="34">
        <v>1.6</v>
      </c>
      <c r="Y73" s="34"/>
      <c r="Z73" s="34">
        <v>0.56299999999999994</v>
      </c>
      <c r="AA73" s="95">
        <v>6.55</v>
      </c>
      <c r="AB73" s="83">
        <v>0.43402777777777773</v>
      </c>
      <c r="AC73" s="34"/>
      <c r="AD73" s="34"/>
      <c r="AE73" s="34"/>
      <c r="AF73" s="34">
        <v>0.4</v>
      </c>
      <c r="AG73" s="34"/>
      <c r="AH73" s="34"/>
      <c r="AI73" s="34"/>
      <c r="AJ73" s="34">
        <v>190</v>
      </c>
      <c r="AK73" s="34">
        <v>960</v>
      </c>
      <c r="AL73" s="34"/>
      <c r="AM73" s="34">
        <v>4.2300000000000004</v>
      </c>
      <c r="AN73" s="95">
        <v>6.82</v>
      </c>
      <c r="AO73" s="83">
        <v>0.43055555555555558</v>
      </c>
      <c r="AP73" s="34"/>
      <c r="AQ73" s="34"/>
      <c r="AR73" s="34"/>
      <c r="AS73" s="34">
        <v>0.4</v>
      </c>
      <c r="AT73" s="34"/>
      <c r="AU73" s="34"/>
      <c r="AV73" s="34"/>
      <c r="AW73" s="34">
        <v>180</v>
      </c>
      <c r="AX73" s="34">
        <v>830</v>
      </c>
      <c r="AY73" s="34"/>
      <c r="AZ73" s="34">
        <v>4.2699999999999996</v>
      </c>
      <c r="BA73" s="95">
        <v>6.87</v>
      </c>
    </row>
    <row r="74" spans="1:53" ht="13.15" thickBot="1" x14ac:dyDescent="0.4">
      <c r="A74" s="45" t="s">
        <v>172</v>
      </c>
      <c r="B74" s="97">
        <v>0.33333333333333331</v>
      </c>
      <c r="C74" s="98">
        <v>24</v>
      </c>
      <c r="D74" s="99">
        <v>78</v>
      </c>
      <c r="E74" s="99">
        <v>4.7</v>
      </c>
      <c r="F74" s="99">
        <v>0.51</v>
      </c>
      <c r="G74" s="100">
        <v>9</v>
      </c>
      <c r="H74" s="100">
        <v>10</v>
      </c>
      <c r="I74" s="100">
        <v>8.6</v>
      </c>
      <c r="J74" s="100">
        <v>17000</v>
      </c>
      <c r="K74" s="100">
        <v>17000</v>
      </c>
      <c r="L74" s="100">
        <v>65</v>
      </c>
      <c r="M74" s="100">
        <v>569</v>
      </c>
      <c r="N74" s="101">
        <v>7.05</v>
      </c>
      <c r="O74" s="85">
        <v>0.33680555555555558</v>
      </c>
      <c r="P74" s="100">
        <v>0.5</v>
      </c>
      <c r="Q74" s="100">
        <v>1</v>
      </c>
      <c r="R74" s="100">
        <v>5.0999999999999996</v>
      </c>
      <c r="S74" s="100">
        <v>0.4</v>
      </c>
      <c r="T74" s="100">
        <v>1.3</v>
      </c>
      <c r="U74" s="100">
        <v>9.4</v>
      </c>
      <c r="V74" s="100">
        <v>7.5</v>
      </c>
      <c r="W74" s="100">
        <v>1.6</v>
      </c>
      <c r="X74" s="100">
        <v>6.6</v>
      </c>
      <c r="Y74" s="100">
        <v>0.1</v>
      </c>
      <c r="Z74" s="100">
        <v>554</v>
      </c>
      <c r="AA74" s="101">
        <v>7.03</v>
      </c>
      <c r="AB74" s="85">
        <v>0.36458333333333331</v>
      </c>
      <c r="AC74" s="100">
        <v>0.5</v>
      </c>
      <c r="AD74" s="100">
        <v>13</v>
      </c>
      <c r="AE74" s="100">
        <v>0.7</v>
      </c>
      <c r="AF74" s="100">
        <v>0.4</v>
      </c>
      <c r="AG74" s="100">
        <v>0.34</v>
      </c>
      <c r="AH74" s="100">
        <v>1.1000000000000001</v>
      </c>
      <c r="AI74" s="100">
        <v>1.1000000000000001</v>
      </c>
      <c r="AJ74" s="100">
        <v>2000</v>
      </c>
      <c r="AK74" s="100">
        <v>2100</v>
      </c>
      <c r="AL74" s="100">
        <v>3.5</v>
      </c>
      <c r="AM74" s="100">
        <v>1725</v>
      </c>
      <c r="AN74" s="101">
        <v>6.93</v>
      </c>
      <c r="AO74" s="85">
        <v>0.35416666666666669</v>
      </c>
      <c r="AP74" s="100">
        <v>0.5</v>
      </c>
      <c r="AQ74" s="100">
        <v>26</v>
      </c>
      <c r="AR74" s="100">
        <v>0.87</v>
      </c>
      <c r="AS74" s="100">
        <v>0.4</v>
      </c>
      <c r="AT74" s="100">
        <v>0.45</v>
      </c>
      <c r="AU74" s="100">
        <v>1.6</v>
      </c>
      <c r="AV74" s="100">
        <v>1.4</v>
      </c>
      <c r="AW74" s="100">
        <v>850</v>
      </c>
      <c r="AX74" s="100">
        <v>1300</v>
      </c>
      <c r="AY74" s="100">
        <v>5.8</v>
      </c>
      <c r="AZ74" s="100">
        <v>2.94</v>
      </c>
      <c r="BA74" s="101">
        <v>6.88</v>
      </c>
    </row>
    <row r="75" spans="1:53" x14ac:dyDescent="0.35">
      <c r="A75" s="43" t="s">
        <v>178</v>
      </c>
      <c r="B75" s="155">
        <v>0.34722222222222227</v>
      </c>
      <c r="C75" s="34"/>
      <c r="D75" s="94"/>
      <c r="E75" s="94"/>
      <c r="F75" s="94">
        <v>0.4</v>
      </c>
      <c r="G75" s="34"/>
      <c r="H75" s="34"/>
      <c r="I75" s="34"/>
      <c r="J75" s="34">
        <v>1900</v>
      </c>
      <c r="K75" s="34">
        <v>11000</v>
      </c>
      <c r="L75" s="34"/>
      <c r="M75" s="34">
        <v>568</v>
      </c>
      <c r="N75" s="95">
        <v>6.86</v>
      </c>
      <c r="O75" s="152">
        <v>0.35069444444444442</v>
      </c>
      <c r="P75" s="34"/>
      <c r="Q75" s="34"/>
      <c r="R75" s="34"/>
      <c r="S75" s="34">
        <v>0.4</v>
      </c>
      <c r="T75" s="34"/>
      <c r="U75" s="34"/>
      <c r="V75" s="34"/>
      <c r="W75" s="34">
        <v>1.6</v>
      </c>
      <c r="X75" s="34">
        <v>6.6</v>
      </c>
      <c r="Y75" s="34"/>
      <c r="Z75" s="34">
        <v>581</v>
      </c>
      <c r="AA75" s="95">
        <v>7.03</v>
      </c>
      <c r="AB75" s="152">
        <v>0.36458333333333331</v>
      </c>
      <c r="AC75" s="34"/>
      <c r="AD75" s="34"/>
      <c r="AE75" s="34"/>
      <c r="AF75" s="34">
        <v>0.4</v>
      </c>
      <c r="AG75" s="34"/>
      <c r="AH75" s="34"/>
      <c r="AI75" s="34"/>
      <c r="AJ75" s="34">
        <v>3500</v>
      </c>
      <c r="AK75" s="34">
        <v>1200</v>
      </c>
      <c r="AL75" s="34"/>
      <c r="AM75" s="34">
        <v>8.94</v>
      </c>
      <c r="AN75" s="95">
        <v>6.8</v>
      </c>
      <c r="AO75" s="152">
        <v>0.35416666666666669</v>
      </c>
      <c r="AP75" s="34"/>
      <c r="AQ75" s="34"/>
      <c r="AR75" s="34"/>
      <c r="AS75" s="34">
        <v>0.4</v>
      </c>
      <c r="AT75" s="34"/>
      <c r="AU75" s="34"/>
      <c r="AV75" s="34"/>
      <c r="AW75" s="34">
        <v>2000</v>
      </c>
      <c r="AX75" s="34">
        <v>690</v>
      </c>
      <c r="AY75" s="34"/>
      <c r="AZ75" s="34">
        <v>11.92</v>
      </c>
      <c r="BA75" s="95">
        <v>6.88</v>
      </c>
    </row>
    <row r="76" spans="1:53" x14ac:dyDescent="0.35">
      <c r="A76" s="43" t="s">
        <v>179</v>
      </c>
      <c r="B76" s="155">
        <v>0.30208333333333331</v>
      </c>
      <c r="C76" s="34">
        <v>15</v>
      </c>
      <c r="D76" s="94">
        <v>80</v>
      </c>
      <c r="E76" s="94">
        <v>1.2</v>
      </c>
      <c r="F76" s="94">
        <v>0.4</v>
      </c>
      <c r="G76" s="34">
        <v>11</v>
      </c>
      <c r="H76" s="34">
        <v>10</v>
      </c>
      <c r="I76" s="34">
        <v>8.5</v>
      </c>
      <c r="J76" s="34">
        <v>3000</v>
      </c>
      <c r="K76" s="34">
        <v>15000</v>
      </c>
      <c r="L76" s="34">
        <v>60</v>
      </c>
      <c r="M76" s="34">
        <v>575</v>
      </c>
      <c r="N76" s="95">
        <v>7.16</v>
      </c>
      <c r="O76" s="152">
        <v>0.30555555555555552</v>
      </c>
      <c r="P76" s="34">
        <v>0.5</v>
      </c>
      <c r="Q76" s="34">
        <v>1</v>
      </c>
      <c r="R76" s="34">
        <v>0.97</v>
      </c>
      <c r="S76" s="34">
        <v>0.4</v>
      </c>
      <c r="T76" s="34">
        <v>1.2</v>
      </c>
      <c r="U76" s="34">
        <v>11</v>
      </c>
      <c r="V76" s="34">
        <v>8.1</v>
      </c>
      <c r="W76" s="34">
        <v>1.6</v>
      </c>
      <c r="X76" s="34">
        <v>8.1999999999999993</v>
      </c>
      <c r="Y76" s="34">
        <v>0.15</v>
      </c>
      <c r="Z76" s="34">
        <v>502</v>
      </c>
      <c r="AA76" s="95">
        <v>7.08</v>
      </c>
      <c r="AB76" s="152">
        <v>0.34027777777777773</v>
      </c>
      <c r="AC76" s="34">
        <v>0.5</v>
      </c>
      <c r="AD76" s="34">
        <v>16</v>
      </c>
      <c r="AE76" s="34">
        <v>1.4999999999999999E-2</v>
      </c>
      <c r="AF76" s="34">
        <v>0.4</v>
      </c>
      <c r="AG76" s="34">
        <v>0.36</v>
      </c>
      <c r="AH76" s="34">
        <v>4.8000000000000001E-2</v>
      </c>
      <c r="AI76" s="34">
        <v>1.0999999999999999E-2</v>
      </c>
      <c r="AJ76" s="34">
        <v>3700</v>
      </c>
      <c r="AK76" s="34">
        <v>2100</v>
      </c>
      <c r="AL76" s="34">
        <v>3.6</v>
      </c>
      <c r="AM76" s="34">
        <v>1370</v>
      </c>
      <c r="AN76" s="95">
        <v>6.18</v>
      </c>
      <c r="AO76" s="152">
        <v>0.33333333333333331</v>
      </c>
      <c r="AP76" s="34">
        <v>0.5</v>
      </c>
      <c r="AQ76" s="34">
        <v>19</v>
      </c>
      <c r="AR76" s="34">
        <v>7.8E-2</v>
      </c>
      <c r="AS76" s="34">
        <v>0.4</v>
      </c>
      <c r="AT76" s="34">
        <v>0.33</v>
      </c>
      <c r="AU76" s="34">
        <v>4.8000000000000001E-2</v>
      </c>
      <c r="AV76" s="34">
        <v>2.3E-2</v>
      </c>
      <c r="AW76" s="34">
        <v>3900</v>
      </c>
      <c r="AX76" s="34">
        <v>2700</v>
      </c>
      <c r="AY76" s="34">
        <v>4.3</v>
      </c>
      <c r="AZ76" s="34">
        <v>2.3199999999999998</v>
      </c>
      <c r="BA76" s="95">
        <v>6.27</v>
      </c>
    </row>
    <row r="77" spans="1:53" x14ac:dyDescent="0.35">
      <c r="A77" s="43" t="s">
        <v>180</v>
      </c>
      <c r="B77" s="155">
        <v>0.3888888888888889</v>
      </c>
      <c r="C77" s="34"/>
      <c r="D77" s="94"/>
      <c r="E77" s="94"/>
      <c r="F77" s="94">
        <v>1.4</v>
      </c>
      <c r="G77" s="34"/>
      <c r="H77" s="34"/>
      <c r="I77" s="34"/>
      <c r="J77" s="34">
        <v>17000</v>
      </c>
      <c r="K77" s="34">
        <v>3300</v>
      </c>
      <c r="L77" s="34"/>
      <c r="M77" s="34">
        <v>564</v>
      </c>
      <c r="N77" s="95">
        <v>6.85</v>
      </c>
      <c r="O77" s="152">
        <v>0.3923611111111111</v>
      </c>
      <c r="P77" s="34"/>
      <c r="Q77" s="34"/>
      <c r="R77" s="34"/>
      <c r="S77" s="34">
        <v>1.2</v>
      </c>
      <c r="T77" s="34"/>
      <c r="U77" s="34"/>
      <c r="V77" s="34"/>
      <c r="W77" s="34">
        <v>1.6</v>
      </c>
      <c r="X77" s="34">
        <v>1.6</v>
      </c>
      <c r="Y77" s="34"/>
      <c r="Z77" s="34">
        <v>550</v>
      </c>
      <c r="AA77" s="95">
        <v>6.94</v>
      </c>
      <c r="AB77" s="152">
        <v>0.38194444444444442</v>
      </c>
      <c r="AC77" s="34"/>
      <c r="AD77" s="34"/>
      <c r="AE77" s="34"/>
      <c r="AF77" s="34">
        <v>0.4</v>
      </c>
      <c r="AG77" s="34"/>
      <c r="AH77" s="34"/>
      <c r="AI77" s="34"/>
      <c r="AJ77" s="34">
        <v>8700</v>
      </c>
      <c r="AK77" s="34">
        <v>5600</v>
      </c>
      <c r="AL77" s="34"/>
      <c r="AM77" s="34">
        <v>572</v>
      </c>
      <c r="AN77" s="95">
        <v>6.08</v>
      </c>
      <c r="AO77" s="152">
        <v>0.375</v>
      </c>
      <c r="AP77" s="34"/>
      <c r="AQ77" s="34"/>
      <c r="AR77" s="34"/>
      <c r="AS77" s="34">
        <v>0.4</v>
      </c>
      <c r="AT77" s="34"/>
      <c r="AU77" s="34"/>
      <c r="AV77" s="34"/>
      <c r="AW77" s="34">
        <v>13000</v>
      </c>
      <c r="AX77" s="34">
        <v>7800</v>
      </c>
      <c r="AY77" s="34"/>
      <c r="AZ77" s="34">
        <v>2.65</v>
      </c>
      <c r="BA77" s="95">
        <v>6.45</v>
      </c>
    </row>
    <row r="78" spans="1:53" x14ac:dyDescent="0.35">
      <c r="A78" s="43" t="s">
        <v>181</v>
      </c>
      <c r="B78" s="152">
        <v>0.3576388888888889</v>
      </c>
      <c r="C78" s="34">
        <v>17</v>
      </c>
      <c r="D78" s="94">
        <v>59</v>
      </c>
      <c r="E78" s="94">
        <v>1.7</v>
      </c>
      <c r="F78" s="94">
        <v>0.4</v>
      </c>
      <c r="G78" s="34">
        <v>7</v>
      </c>
      <c r="H78" s="34">
        <v>4.9000000000000004</v>
      </c>
      <c r="I78" s="34">
        <v>3.9</v>
      </c>
      <c r="J78" s="34">
        <v>3400</v>
      </c>
      <c r="K78" s="34">
        <v>14000</v>
      </c>
      <c r="L78" s="34">
        <v>39</v>
      </c>
      <c r="M78" s="34">
        <v>479</v>
      </c>
      <c r="N78" s="95">
        <v>6.65</v>
      </c>
      <c r="O78" s="152">
        <v>0.36458333333333331</v>
      </c>
      <c r="P78" s="34">
        <v>0.6</v>
      </c>
      <c r="Q78" s="34">
        <v>1</v>
      </c>
      <c r="R78" s="34">
        <v>1.8</v>
      </c>
      <c r="S78" s="34">
        <v>0.4</v>
      </c>
      <c r="T78" s="34">
        <v>0.61</v>
      </c>
      <c r="U78" s="34">
        <v>3.8</v>
      </c>
      <c r="V78" s="34">
        <v>3.8</v>
      </c>
      <c r="W78" s="34">
        <v>1.6</v>
      </c>
      <c r="X78" s="34">
        <v>3.3</v>
      </c>
      <c r="Y78" s="34">
        <v>0.3</v>
      </c>
      <c r="Z78" s="34">
        <v>432</v>
      </c>
      <c r="AA78" s="95">
        <v>6.73</v>
      </c>
      <c r="AB78" s="152">
        <v>0.375</v>
      </c>
      <c r="AC78" s="34">
        <v>0.9</v>
      </c>
      <c r="AD78" s="34">
        <v>1.2</v>
      </c>
      <c r="AE78" s="34">
        <v>0.18</v>
      </c>
      <c r="AF78" s="34">
        <v>0.4</v>
      </c>
      <c r="AG78" s="34">
        <v>0.35</v>
      </c>
      <c r="AH78" s="34">
        <v>2.5999999999999999E-2</v>
      </c>
      <c r="AI78" s="34">
        <v>8.9999999999999993E-3</v>
      </c>
      <c r="AJ78" s="34">
        <v>58</v>
      </c>
      <c r="AK78" s="34">
        <v>88</v>
      </c>
      <c r="AL78" s="34">
        <v>4.3</v>
      </c>
      <c r="AM78" s="34">
        <v>187.8</v>
      </c>
      <c r="AN78" s="95">
        <v>6.3</v>
      </c>
      <c r="AO78" s="152">
        <v>0.37152777777777773</v>
      </c>
      <c r="AP78" s="34">
        <v>0.5</v>
      </c>
      <c r="AQ78" s="34">
        <v>7.4</v>
      </c>
      <c r="AR78" s="34">
        <v>0.18</v>
      </c>
      <c r="AS78" s="34">
        <v>0.4</v>
      </c>
      <c r="AT78" s="34">
        <v>0.31</v>
      </c>
      <c r="AU78" s="34">
        <v>4.3999999999999997E-2</v>
      </c>
      <c r="AV78" s="34">
        <v>1.2999999999999999E-2</v>
      </c>
      <c r="AW78" s="34">
        <v>82</v>
      </c>
      <c r="AX78" s="34">
        <v>110</v>
      </c>
      <c r="AY78" s="34">
        <v>6</v>
      </c>
      <c r="AZ78" s="34">
        <v>978</v>
      </c>
      <c r="BA78" s="95">
        <v>6.77</v>
      </c>
    </row>
    <row r="79" spans="1:53" x14ac:dyDescent="0.35">
      <c r="A79" s="43" t="s">
        <v>182</v>
      </c>
      <c r="B79" s="152">
        <v>0.35972222222222222</v>
      </c>
      <c r="C79" s="34"/>
      <c r="D79" s="94"/>
      <c r="E79" s="94"/>
      <c r="F79" s="94">
        <v>0.4</v>
      </c>
      <c r="G79" s="34"/>
      <c r="H79" s="34"/>
      <c r="I79" s="34"/>
      <c r="J79" s="34">
        <v>210</v>
      </c>
      <c r="K79" s="34">
        <v>910</v>
      </c>
      <c r="L79" s="34"/>
      <c r="M79" s="34">
        <v>314</v>
      </c>
      <c r="N79" s="95">
        <v>7.21</v>
      </c>
      <c r="O79" s="152">
        <v>0.3576388888888889</v>
      </c>
      <c r="P79" s="34"/>
      <c r="Q79" s="34"/>
      <c r="R79" s="34"/>
      <c r="S79" s="34">
        <v>0.4</v>
      </c>
      <c r="T79" s="34"/>
      <c r="U79" s="34"/>
      <c r="V79" s="34"/>
      <c r="W79" s="34">
        <v>1.6</v>
      </c>
      <c r="X79" s="34">
        <v>1.6</v>
      </c>
      <c r="Y79" s="34"/>
      <c r="Z79" s="34">
        <v>385</v>
      </c>
      <c r="AA79" s="95">
        <v>7.27</v>
      </c>
      <c r="AB79" s="152">
        <v>0.36805555555555558</v>
      </c>
      <c r="AC79" s="34"/>
      <c r="AD79" s="34"/>
      <c r="AE79" s="34"/>
      <c r="AF79" s="34">
        <v>0.4</v>
      </c>
      <c r="AG79" s="34"/>
      <c r="AH79" s="34"/>
      <c r="AI79" s="34"/>
      <c r="AJ79" s="34">
        <v>8.1999999999999993</v>
      </c>
      <c r="AK79" s="34">
        <v>70</v>
      </c>
      <c r="AL79" s="34"/>
      <c r="AM79" s="34">
        <v>316</v>
      </c>
      <c r="AN79" s="95">
        <v>7.2</v>
      </c>
      <c r="AO79" s="152">
        <v>0.36458333333333331</v>
      </c>
      <c r="AP79" s="34"/>
      <c r="AQ79" s="34"/>
      <c r="AR79" s="34"/>
      <c r="AS79" s="34">
        <v>0.4</v>
      </c>
      <c r="AT79" s="34"/>
      <c r="AU79" s="34"/>
      <c r="AV79" s="34"/>
      <c r="AW79" s="34">
        <v>11</v>
      </c>
      <c r="AX79" s="34">
        <v>150</v>
      </c>
      <c r="AY79" s="34"/>
      <c r="AZ79" s="34">
        <v>557</v>
      </c>
      <c r="BA79" s="95">
        <v>7.01</v>
      </c>
    </row>
    <row r="80" spans="1:53" x14ac:dyDescent="0.35">
      <c r="A80" s="43" t="s">
        <v>183</v>
      </c>
      <c r="B80" s="152">
        <v>0.3298611111111111</v>
      </c>
      <c r="C80" s="34">
        <v>26</v>
      </c>
      <c r="D80" s="94">
        <v>49</v>
      </c>
      <c r="E80" s="94">
        <v>2.4</v>
      </c>
      <c r="F80" s="94">
        <v>0.4</v>
      </c>
      <c r="G80" s="34">
        <v>4.5999999999999996</v>
      </c>
      <c r="H80" s="34">
        <v>4.2</v>
      </c>
      <c r="I80" s="34">
        <v>2.8</v>
      </c>
      <c r="J80" s="34">
        <v>200</v>
      </c>
      <c r="K80" s="34">
        <v>4300</v>
      </c>
      <c r="L80" s="34">
        <v>29</v>
      </c>
      <c r="M80" s="34">
        <v>377</v>
      </c>
      <c r="N80" s="95">
        <v>7.46</v>
      </c>
      <c r="O80" s="152">
        <v>0.33333333333333331</v>
      </c>
      <c r="P80" s="34">
        <v>0.65</v>
      </c>
      <c r="Q80" s="34">
        <v>2.2000000000000002</v>
      </c>
      <c r="R80" s="34">
        <v>2.7</v>
      </c>
      <c r="S80" s="34">
        <v>0.4</v>
      </c>
      <c r="T80" s="34">
        <v>0.72</v>
      </c>
      <c r="U80" s="34">
        <v>3.1</v>
      </c>
      <c r="V80" s="34">
        <v>2.9</v>
      </c>
      <c r="W80" s="34">
        <v>1.6</v>
      </c>
      <c r="X80" s="34">
        <v>1.6</v>
      </c>
      <c r="Y80" s="34">
        <v>0.2</v>
      </c>
      <c r="Z80" s="34">
        <v>369</v>
      </c>
      <c r="AA80" s="95">
        <v>7.57</v>
      </c>
      <c r="AB80" s="152">
        <v>0.34375</v>
      </c>
      <c r="AC80" s="34">
        <v>0.55000000000000004</v>
      </c>
      <c r="AD80" s="34">
        <v>3.8</v>
      </c>
      <c r="AE80" s="34">
        <v>0.12</v>
      </c>
      <c r="AF80" s="34">
        <v>0.4</v>
      </c>
      <c r="AG80" s="34">
        <v>0.24</v>
      </c>
      <c r="AH80" s="34">
        <v>1.4E-2</v>
      </c>
      <c r="AI80" s="34">
        <v>7.0000000000000001E-3</v>
      </c>
      <c r="AJ80" s="34">
        <v>20</v>
      </c>
      <c r="AK80" s="34">
        <v>130</v>
      </c>
      <c r="AL80" s="34">
        <v>3.8</v>
      </c>
      <c r="AM80" s="34">
        <v>176.3</v>
      </c>
      <c r="AN80" s="95">
        <v>7.44</v>
      </c>
      <c r="AO80" s="164">
        <v>0.34027777777777773</v>
      </c>
      <c r="AP80" s="34">
        <v>0.57999999999999996</v>
      </c>
      <c r="AQ80" s="34">
        <v>5</v>
      </c>
      <c r="AR80" s="34">
        <v>0.13</v>
      </c>
      <c r="AS80" s="34">
        <v>0.4</v>
      </c>
      <c r="AT80" s="34">
        <v>0.23</v>
      </c>
      <c r="AU80" s="34">
        <v>1.4E-2</v>
      </c>
      <c r="AV80" s="34">
        <v>8.0000000000000002E-3</v>
      </c>
      <c r="AW80" s="34">
        <v>50</v>
      </c>
      <c r="AX80" s="34">
        <v>830</v>
      </c>
      <c r="AY80" s="34">
        <v>3.6</v>
      </c>
      <c r="AZ80" s="34">
        <v>341</v>
      </c>
      <c r="BA80" s="95">
        <v>7.28</v>
      </c>
    </row>
    <row r="81" spans="1:53" x14ac:dyDescent="0.35">
      <c r="A81" s="123" t="s">
        <v>184</v>
      </c>
      <c r="B81" s="153">
        <v>0.38194444444444442</v>
      </c>
      <c r="C81" s="84"/>
      <c r="D81" s="94"/>
      <c r="E81" s="94"/>
      <c r="F81" s="94">
        <v>0.4</v>
      </c>
      <c r="G81" s="34"/>
      <c r="H81" s="34"/>
      <c r="I81" s="34"/>
      <c r="J81" s="34">
        <v>81</v>
      </c>
      <c r="K81" s="34">
        <v>290</v>
      </c>
      <c r="L81" s="34"/>
      <c r="M81" s="34">
        <v>441</v>
      </c>
      <c r="N81" s="95">
        <v>7.78</v>
      </c>
      <c r="O81" s="152">
        <v>0.37847222222222227</v>
      </c>
      <c r="P81" s="34"/>
      <c r="Q81" s="34"/>
      <c r="R81" s="34"/>
      <c r="S81" s="34">
        <v>0.4</v>
      </c>
      <c r="T81" s="34"/>
      <c r="U81" s="34"/>
      <c r="V81" s="34"/>
      <c r="W81" s="34">
        <v>1.6</v>
      </c>
      <c r="X81" s="34">
        <v>1.6</v>
      </c>
      <c r="Y81" s="34"/>
      <c r="Z81" s="34">
        <v>446</v>
      </c>
      <c r="AA81" s="95">
        <v>7.65</v>
      </c>
      <c r="AB81" s="152">
        <v>0.39583333333333331</v>
      </c>
      <c r="AC81" s="34"/>
      <c r="AD81" s="34"/>
      <c r="AE81" s="34"/>
      <c r="AF81" s="34">
        <v>0.4</v>
      </c>
      <c r="AG81" s="34"/>
      <c r="AH81" s="34"/>
      <c r="AI81" s="34"/>
      <c r="AJ81" s="34">
        <v>98</v>
      </c>
      <c r="AK81" s="34">
        <v>1500</v>
      </c>
      <c r="AL81" s="34"/>
      <c r="AM81" s="34">
        <v>929</v>
      </c>
      <c r="AN81" s="95">
        <v>7.24</v>
      </c>
      <c r="AO81" s="152">
        <v>0.3888888888888889</v>
      </c>
      <c r="AP81" s="34"/>
      <c r="AQ81" s="34"/>
      <c r="AR81" s="34"/>
      <c r="AS81" s="34">
        <v>0.4</v>
      </c>
      <c r="AT81" s="34"/>
      <c r="AU81" s="34"/>
      <c r="AV81" s="34"/>
      <c r="AW81" s="34">
        <v>300</v>
      </c>
      <c r="AX81" s="34">
        <v>110</v>
      </c>
      <c r="AY81" s="34"/>
      <c r="AZ81" s="34">
        <v>1116</v>
      </c>
      <c r="BA81" s="95">
        <v>7.09</v>
      </c>
    </row>
    <row r="82" spans="1:53" x14ac:dyDescent="0.35">
      <c r="A82" s="123" t="s">
        <v>185</v>
      </c>
      <c r="B82" s="153">
        <v>0.36458333333333331</v>
      </c>
      <c r="C82" s="84">
        <v>20</v>
      </c>
      <c r="D82" s="94">
        <v>140</v>
      </c>
      <c r="E82" s="94">
        <v>2.9</v>
      </c>
      <c r="F82" s="94">
        <v>0.4</v>
      </c>
      <c r="G82" s="34">
        <v>12</v>
      </c>
      <c r="H82" s="34">
        <v>8</v>
      </c>
      <c r="I82" s="34">
        <v>6</v>
      </c>
      <c r="J82" s="34">
        <v>3700</v>
      </c>
      <c r="K82" s="34">
        <v>9000</v>
      </c>
      <c r="L82" s="34">
        <v>150</v>
      </c>
      <c r="M82" s="34">
        <v>524</v>
      </c>
      <c r="N82" s="95">
        <v>8.3000000000000007</v>
      </c>
      <c r="O82" s="152">
        <v>0.36805555555555558</v>
      </c>
      <c r="P82" s="34">
        <v>0.5</v>
      </c>
      <c r="Q82" s="34">
        <v>1</v>
      </c>
      <c r="R82" s="34">
        <v>3</v>
      </c>
      <c r="S82" s="34">
        <v>0.4</v>
      </c>
      <c r="T82" s="34">
        <v>0.93</v>
      </c>
      <c r="U82" s="34">
        <v>5.8</v>
      </c>
      <c r="V82" s="34">
        <v>5.3</v>
      </c>
      <c r="W82" s="34">
        <v>4.9000000000000004</v>
      </c>
      <c r="X82" s="34">
        <v>1.6</v>
      </c>
      <c r="Y82" s="34">
        <v>0.2</v>
      </c>
      <c r="Z82" s="34">
        <v>510</v>
      </c>
      <c r="AA82" s="95">
        <v>8.34</v>
      </c>
      <c r="AB82" s="152">
        <v>0.38194444444444442</v>
      </c>
      <c r="AC82" s="34">
        <v>0.5</v>
      </c>
      <c r="AD82" s="34">
        <v>4</v>
      </c>
      <c r="AE82" s="34">
        <v>0.01</v>
      </c>
      <c r="AF82" s="34">
        <v>0.4</v>
      </c>
      <c r="AG82" s="34">
        <v>0.19</v>
      </c>
      <c r="AH82" s="34">
        <v>5.0999999999999997E-2</v>
      </c>
      <c r="AI82" s="34">
        <v>1.2999999999999999E-2</v>
      </c>
      <c r="AJ82" s="34">
        <v>100</v>
      </c>
      <c r="AK82" s="34">
        <v>130</v>
      </c>
      <c r="AL82" s="34">
        <v>2.8</v>
      </c>
      <c r="AM82" s="34">
        <v>936</v>
      </c>
      <c r="AN82" s="95">
        <v>7.97</v>
      </c>
      <c r="AO82" s="152">
        <v>0.375</v>
      </c>
      <c r="AP82" s="34">
        <v>0.5</v>
      </c>
      <c r="AQ82" s="34">
        <v>7.8</v>
      </c>
      <c r="AR82" s="34">
        <v>1.4E-2</v>
      </c>
      <c r="AS82" s="34">
        <v>0.4</v>
      </c>
      <c r="AT82" s="34">
        <v>0.18</v>
      </c>
      <c r="AU82" s="34">
        <v>0.04</v>
      </c>
      <c r="AV82" s="34">
        <v>1.9E-2</v>
      </c>
      <c r="AW82" s="34">
        <v>140</v>
      </c>
      <c r="AX82" s="34">
        <v>280</v>
      </c>
      <c r="AY82" s="34">
        <v>3.7</v>
      </c>
      <c r="AZ82" s="34">
        <v>1252</v>
      </c>
      <c r="BA82" s="95">
        <v>7.57</v>
      </c>
    </row>
    <row r="83" spans="1:53" x14ac:dyDescent="0.35">
      <c r="A83" s="123" t="s">
        <v>186</v>
      </c>
      <c r="B83" s="153">
        <v>0.67361111111111116</v>
      </c>
      <c r="C83" s="84"/>
      <c r="D83" s="94"/>
      <c r="E83" s="94"/>
      <c r="F83" s="94">
        <v>0.4</v>
      </c>
      <c r="G83" s="34"/>
      <c r="H83" s="34"/>
      <c r="I83" s="34"/>
      <c r="J83" s="34">
        <v>1700</v>
      </c>
      <c r="K83" s="34">
        <v>5900</v>
      </c>
      <c r="L83" s="34"/>
      <c r="M83" s="34">
        <v>517</v>
      </c>
      <c r="N83" s="95">
        <v>9.14</v>
      </c>
      <c r="O83" s="83">
        <v>0.67013888888888884</v>
      </c>
      <c r="P83" s="34"/>
      <c r="Q83" s="34"/>
      <c r="R83" s="34"/>
      <c r="S83" s="34">
        <v>0.4</v>
      </c>
      <c r="T83" s="34"/>
      <c r="U83" s="34"/>
      <c r="V83" s="34"/>
      <c r="W83" s="34">
        <v>1.6</v>
      </c>
      <c r="X83" s="34">
        <v>1.6</v>
      </c>
      <c r="Y83" s="34"/>
      <c r="Z83" s="34">
        <v>532</v>
      </c>
      <c r="AA83" s="95">
        <v>8.59</v>
      </c>
      <c r="AB83" s="83">
        <v>0.67013888888888884</v>
      </c>
      <c r="AC83" s="34"/>
      <c r="AD83" s="34"/>
      <c r="AE83" s="34"/>
      <c r="AF83" s="34">
        <v>0.4</v>
      </c>
      <c r="AG83" s="34"/>
      <c r="AH83" s="34"/>
      <c r="AI83" s="34"/>
      <c r="AJ83" s="34"/>
      <c r="AK83" s="34"/>
      <c r="AL83" s="34"/>
      <c r="AM83" s="34">
        <v>227</v>
      </c>
      <c r="AN83" s="95">
        <v>8.17</v>
      </c>
      <c r="AO83" s="83">
        <v>0.66666666666666663</v>
      </c>
      <c r="AP83" s="34"/>
      <c r="AQ83" s="34"/>
      <c r="AR83" s="34"/>
      <c r="AS83" s="34">
        <v>0.4</v>
      </c>
      <c r="AT83" s="34"/>
      <c r="AU83" s="34"/>
      <c r="AV83" s="34"/>
      <c r="AW83" s="34"/>
      <c r="AX83" s="34"/>
      <c r="AY83" s="34"/>
      <c r="AZ83" s="34">
        <v>276</v>
      </c>
      <c r="BA83" s="95">
        <v>6.09</v>
      </c>
    </row>
    <row r="84" spans="1:53" x14ac:dyDescent="0.35">
      <c r="A84" s="123" t="s">
        <v>187</v>
      </c>
      <c r="B84" s="153">
        <v>0.72916666666666663</v>
      </c>
      <c r="C84" s="84"/>
      <c r="D84" s="94"/>
      <c r="E84" s="94"/>
      <c r="F84" s="94">
        <v>2.9</v>
      </c>
      <c r="G84" s="34"/>
      <c r="H84" s="34"/>
      <c r="I84" s="34"/>
      <c r="J84" s="34">
        <v>6000</v>
      </c>
      <c r="K84" s="34">
        <v>24000</v>
      </c>
      <c r="L84" s="34"/>
      <c r="M84" s="34">
        <v>615</v>
      </c>
      <c r="N84" s="95">
        <v>8.8699999999999992</v>
      </c>
      <c r="O84" s="83">
        <v>0.73263888888888884</v>
      </c>
      <c r="P84" s="34"/>
      <c r="Q84" s="34"/>
      <c r="R84" s="34"/>
      <c r="S84" s="34">
        <v>0.51</v>
      </c>
      <c r="T84" s="34"/>
      <c r="U84" s="34"/>
      <c r="V84" s="34"/>
      <c r="W84" s="34">
        <v>1.6</v>
      </c>
      <c r="X84" s="34">
        <v>9.8000000000000007</v>
      </c>
      <c r="Y84" s="34"/>
      <c r="Z84" s="34">
        <v>606</v>
      </c>
      <c r="AA84" s="95">
        <v>8.3000000000000007</v>
      </c>
      <c r="AB84" s="83">
        <v>0.73958333333333337</v>
      </c>
      <c r="AC84" s="34"/>
      <c r="AD84" s="34"/>
      <c r="AE84" s="34"/>
      <c r="AF84" s="34">
        <v>0.4</v>
      </c>
      <c r="AG84" s="34"/>
      <c r="AH84" s="34"/>
      <c r="AI84" s="34"/>
      <c r="AJ84" s="34">
        <v>54</v>
      </c>
      <c r="AK84" s="34">
        <v>680</v>
      </c>
      <c r="AL84" s="34"/>
      <c r="AM84" s="34">
        <v>1370</v>
      </c>
      <c r="AN84" s="95">
        <v>7.73</v>
      </c>
      <c r="AO84" s="83">
        <v>0.74305555555555547</v>
      </c>
      <c r="AP84" s="34"/>
      <c r="AQ84" s="34"/>
      <c r="AR84" s="34"/>
      <c r="AS84" s="34">
        <v>0.4</v>
      </c>
      <c r="AT84" s="34"/>
      <c r="AU84" s="34"/>
      <c r="AV84" s="34"/>
      <c r="AW84" s="34">
        <v>200</v>
      </c>
      <c r="AX84" s="34">
        <v>730</v>
      </c>
      <c r="AY84" s="34"/>
      <c r="AZ84" s="34">
        <v>10.18</v>
      </c>
      <c r="BA84" s="95">
        <v>6.55</v>
      </c>
    </row>
    <row r="85" spans="1:53" x14ac:dyDescent="0.35">
      <c r="A85" s="123" t="s">
        <v>188</v>
      </c>
      <c r="B85" s="153"/>
      <c r="C85" s="84"/>
      <c r="D85" s="94"/>
      <c r="E85" s="94"/>
      <c r="F85" s="94">
        <v>10</v>
      </c>
      <c r="G85" s="34"/>
      <c r="H85" s="34"/>
      <c r="I85" s="34"/>
      <c r="J85" s="34">
        <v>17000</v>
      </c>
      <c r="K85" s="34">
        <v>14000</v>
      </c>
      <c r="L85" s="34"/>
      <c r="M85" s="34"/>
      <c r="N85" s="95"/>
      <c r="O85" s="96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95"/>
      <c r="AB85" s="96"/>
      <c r="AC85" s="34"/>
      <c r="AD85" s="34"/>
      <c r="AE85" s="34"/>
      <c r="AF85" s="34">
        <v>0.4</v>
      </c>
      <c r="AG85" s="34"/>
      <c r="AH85" s="34"/>
      <c r="AI85" s="34"/>
      <c r="AJ85" s="34">
        <v>200</v>
      </c>
      <c r="AK85" s="34">
        <v>360</v>
      </c>
      <c r="AL85" s="34"/>
      <c r="AM85" s="34"/>
      <c r="AN85" s="95"/>
      <c r="AO85" s="96"/>
      <c r="AP85" s="34"/>
      <c r="AQ85" s="34"/>
      <c r="AR85" s="34"/>
      <c r="AS85" s="34">
        <v>0.4</v>
      </c>
      <c r="AT85" s="34"/>
      <c r="AU85" s="34"/>
      <c r="AV85" s="34"/>
      <c r="AW85" s="34">
        <v>390</v>
      </c>
      <c r="AX85" s="34">
        <v>970</v>
      </c>
      <c r="AY85" s="34"/>
      <c r="AZ85" s="34"/>
      <c r="BA85" s="95"/>
    </row>
    <row r="86" spans="1:53" x14ac:dyDescent="0.35">
      <c r="A86" s="123" t="s">
        <v>189</v>
      </c>
      <c r="B86" s="153"/>
      <c r="C86" s="84"/>
      <c r="D86" s="94"/>
      <c r="E86" s="94"/>
      <c r="F86" s="94" t="s">
        <v>82</v>
      </c>
      <c r="G86" s="34"/>
      <c r="H86" s="34"/>
      <c r="I86" s="34"/>
      <c r="J86" s="34"/>
      <c r="K86" s="34"/>
      <c r="L86" s="34"/>
      <c r="M86" s="34"/>
      <c r="N86" s="95"/>
      <c r="O86" s="83">
        <v>0.45833333333333331</v>
      </c>
      <c r="P86" s="34"/>
      <c r="Q86" s="34"/>
      <c r="R86" s="34"/>
      <c r="S86" s="34">
        <v>14</v>
      </c>
      <c r="T86" s="34"/>
      <c r="U86" s="34"/>
      <c r="V86" s="34"/>
      <c r="W86" s="34">
        <v>1.6</v>
      </c>
      <c r="X86" s="34">
        <v>1.6</v>
      </c>
      <c r="Y86" s="34"/>
      <c r="Z86" s="34">
        <v>660</v>
      </c>
      <c r="AA86" s="95">
        <v>7.62</v>
      </c>
      <c r="AB86" s="152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95"/>
      <c r="AO86" s="152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95"/>
    </row>
    <row r="87" spans="1:53" x14ac:dyDescent="0.35">
      <c r="A87" s="123" t="s">
        <v>190</v>
      </c>
      <c r="B87" s="153">
        <v>0.60416666666666663</v>
      </c>
      <c r="C87" s="84"/>
      <c r="D87" s="94"/>
      <c r="E87" s="94"/>
      <c r="F87" s="94">
        <v>39</v>
      </c>
      <c r="G87" s="34"/>
      <c r="H87" s="34"/>
      <c r="I87" s="34"/>
      <c r="J87" s="34">
        <v>22000</v>
      </c>
      <c r="K87" s="34">
        <v>40000</v>
      </c>
      <c r="L87" s="34"/>
      <c r="M87" s="34">
        <v>924</v>
      </c>
      <c r="N87" s="95">
        <v>7.51</v>
      </c>
      <c r="O87" s="152">
        <v>0.60763888888888895</v>
      </c>
      <c r="P87" s="34"/>
      <c r="Q87" s="34"/>
      <c r="R87" s="34"/>
      <c r="S87" s="34">
        <v>38</v>
      </c>
      <c r="T87" s="34"/>
      <c r="U87" s="34"/>
      <c r="V87" s="34"/>
      <c r="W87" s="34">
        <v>1.6</v>
      </c>
      <c r="X87" s="34">
        <v>1.6</v>
      </c>
      <c r="Y87" s="34"/>
      <c r="Z87" s="34">
        <v>917</v>
      </c>
      <c r="AA87" s="95">
        <v>7.83</v>
      </c>
      <c r="AB87" s="152">
        <v>0.61111111111111105</v>
      </c>
      <c r="AC87" s="34"/>
      <c r="AD87" s="34"/>
      <c r="AE87" s="34"/>
      <c r="AF87" s="34">
        <v>0.4</v>
      </c>
      <c r="AG87" s="34"/>
      <c r="AH87" s="34"/>
      <c r="AI87" s="34"/>
      <c r="AJ87" s="34">
        <v>2600</v>
      </c>
      <c r="AK87" s="34">
        <v>4500</v>
      </c>
      <c r="AL87" s="34"/>
      <c r="AM87" s="34">
        <v>1898</v>
      </c>
      <c r="AN87" s="95">
        <v>7.32</v>
      </c>
      <c r="AO87" s="152">
        <v>0.61805555555555558</v>
      </c>
      <c r="AP87" s="34"/>
      <c r="AQ87" s="34"/>
      <c r="AR87" s="34"/>
      <c r="AS87" s="34">
        <v>3.3</v>
      </c>
      <c r="AT87" s="34"/>
      <c r="AU87" s="34"/>
      <c r="AV87" s="34"/>
      <c r="AW87" s="34">
        <v>1000</v>
      </c>
      <c r="AX87" s="34">
        <v>1400</v>
      </c>
      <c r="AY87" s="34"/>
      <c r="AZ87" s="34">
        <v>16.899999999999999</v>
      </c>
      <c r="BA87" s="95">
        <v>6.95</v>
      </c>
    </row>
    <row r="88" spans="1:53" x14ac:dyDescent="0.35">
      <c r="A88" s="123" t="s">
        <v>191</v>
      </c>
      <c r="B88" s="153">
        <v>0.38819444444444445</v>
      </c>
      <c r="C88" s="84"/>
      <c r="D88" s="94"/>
      <c r="E88" s="94"/>
      <c r="F88" s="94">
        <v>39</v>
      </c>
      <c r="G88" s="34"/>
      <c r="H88" s="34"/>
      <c r="I88" s="34"/>
      <c r="J88" s="34">
        <v>25000</v>
      </c>
      <c r="K88" s="34">
        <v>81000</v>
      </c>
      <c r="L88" s="34"/>
      <c r="M88" s="34">
        <v>1158</v>
      </c>
      <c r="N88" s="95">
        <v>7.58</v>
      </c>
      <c r="O88" s="152">
        <v>0.38541666666666669</v>
      </c>
      <c r="P88" s="34"/>
      <c r="Q88" s="34"/>
      <c r="R88" s="34"/>
      <c r="S88" s="34">
        <v>39</v>
      </c>
      <c r="T88" s="34"/>
      <c r="U88" s="34"/>
      <c r="V88" s="34"/>
      <c r="W88" s="34">
        <v>1.6</v>
      </c>
      <c r="X88" s="34">
        <v>1.6</v>
      </c>
      <c r="Y88" s="34"/>
      <c r="Z88" s="34">
        <v>1137</v>
      </c>
      <c r="AA88" s="95">
        <v>7.7</v>
      </c>
      <c r="AB88" s="152">
        <v>0.38194444444444442</v>
      </c>
      <c r="AC88" s="34"/>
      <c r="AD88" s="34"/>
      <c r="AE88" s="34"/>
      <c r="AF88" s="34">
        <v>0.4</v>
      </c>
      <c r="AG88" s="34"/>
      <c r="AH88" s="34"/>
      <c r="AI88" s="34"/>
      <c r="AJ88" s="34">
        <v>500</v>
      </c>
      <c r="AK88" s="34">
        <v>1600</v>
      </c>
      <c r="AL88" s="34"/>
      <c r="AM88" s="34">
        <v>4.8499999999999996</v>
      </c>
      <c r="AN88" s="95">
        <v>6.95</v>
      </c>
      <c r="AO88" s="152">
        <v>0.375</v>
      </c>
      <c r="AP88" s="34"/>
      <c r="AQ88" s="34"/>
      <c r="AR88" s="34"/>
      <c r="AS88" s="34">
        <v>1.2</v>
      </c>
      <c r="AT88" s="34"/>
      <c r="AU88" s="34"/>
      <c r="AV88" s="34"/>
      <c r="AW88" s="34">
        <v>370</v>
      </c>
      <c r="AX88" s="34">
        <v>830</v>
      </c>
      <c r="AY88" s="34"/>
      <c r="AZ88" s="34">
        <v>0.02</v>
      </c>
      <c r="BA88" s="95">
        <v>6.44</v>
      </c>
    </row>
    <row r="89" spans="1:53" x14ac:dyDescent="0.35">
      <c r="A89" s="123" t="s">
        <v>192</v>
      </c>
      <c r="B89" s="153">
        <v>0.60069444444444442</v>
      </c>
      <c r="C89" s="84"/>
      <c r="D89" s="94"/>
      <c r="E89" s="94"/>
      <c r="F89" s="94">
        <v>17</v>
      </c>
      <c r="G89" s="34"/>
      <c r="H89" s="34"/>
      <c r="I89" s="34"/>
      <c r="J89" s="34">
        <v>47000</v>
      </c>
      <c r="K89" s="34">
        <v>100000</v>
      </c>
      <c r="L89" s="34"/>
      <c r="M89" s="34">
        <v>940</v>
      </c>
      <c r="N89" s="95">
        <v>7.22</v>
      </c>
      <c r="O89" s="152">
        <v>0.60416666666666663</v>
      </c>
      <c r="P89" s="34"/>
      <c r="Q89" s="34"/>
      <c r="R89" s="34"/>
      <c r="S89" s="34">
        <v>13</v>
      </c>
      <c r="T89" s="34"/>
      <c r="U89" s="34"/>
      <c r="V89" s="34"/>
      <c r="W89" s="34">
        <v>1.6</v>
      </c>
      <c r="X89" s="34">
        <v>1.6</v>
      </c>
      <c r="Y89" s="34"/>
      <c r="Z89" s="34">
        <v>906</v>
      </c>
      <c r="AA89" s="95">
        <v>7.1</v>
      </c>
      <c r="AB89" s="152">
        <v>0.60763888888888895</v>
      </c>
      <c r="AC89" s="34"/>
      <c r="AD89" s="34"/>
      <c r="AE89" s="34"/>
      <c r="AF89" s="34">
        <v>0.4</v>
      </c>
      <c r="AG89" s="34"/>
      <c r="AH89" s="34"/>
      <c r="AI89" s="34"/>
      <c r="AJ89" s="34">
        <v>150</v>
      </c>
      <c r="AK89" s="34">
        <v>6000</v>
      </c>
      <c r="AL89" s="34"/>
      <c r="AM89" s="34">
        <v>6.28</v>
      </c>
      <c r="AN89" s="95">
        <v>6.56</v>
      </c>
      <c r="AO89" s="152">
        <v>0.61111111111111105</v>
      </c>
      <c r="AP89" s="34"/>
      <c r="AQ89" s="34"/>
      <c r="AR89" s="34"/>
      <c r="AS89" s="34">
        <v>0.4</v>
      </c>
      <c r="AT89" s="34"/>
      <c r="AU89" s="34"/>
      <c r="AV89" s="34"/>
      <c r="AW89" s="34">
        <v>170</v>
      </c>
      <c r="AX89" s="34">
        <v>520</v>
      </c>
      <c r="AY89" s="34"/>
      <c r="AZ89" s="34">
        <v>28.6</v>
      </c>
      <c r="BA89" s="95">
        <v>6.77</v>
      </c>
    </row>
    <row r="90" spans="1:53" x14ac:dyDescent="0.35">
      <c r="A90" s="123" t="s">
        <v>193</v>
      </c>
      <c r="B90" s="153">
        <v>0.38541666666666669</v>
      </c>
      <c r="C90" s="84">
        <v>74</v>
      </c>
      <c r="D90" s="94">
        <v>260</v>
      </c>
      <c r="E90" s="94">
        <v>8.5000000000000006E-2</v>
      </c>
      <c r="F90" s="94">
        <v>4</v>
      </c>
      <c r="G90" s="34">
        <v>30</v>
      </c>
      <c r="H90" s="34">
        <v>16</v>
      </c>
      <c r="I90" s="34">
        <v>8.9</v>
      </c>
      <c r="J90" s="34">
        <v>12000</v>
      </c>
      <c r="K90" s="34">
        <v>6000</v>
      </c>
      <c r="L90" s="34">
        <v>140</v>
      </c>
      <c r="M90" s="34">
        <v>13.08</v>
      </c>
      <c r="N90" s="95">
        <v>7.16</v>
      </c>
      <c r="O90" s="152">
        <v>0.38194444444444442</v>
      </c>
      <c r="P90" s="34">
        <v>5.5</v>
      </c>
      <c r="Q90" s="34">
        <v>2.2000000000000002</v>
      </c>
      <c r="R90" s="34">
        <v>0.39</v>
      </c>
      <c r="S90" s="34">
        <v>1.3</v>
      </c>
      <c r="T90" s="34">
        <v>3.2</v>
      </c>
      <c r="U90" s="34">
        <v>12</v>
      </c>
      <c r="V90" s="34">
        <v>9.1</v>
      </c>
      <c r="W90" s="34">
        <v>1.6</v>
      </c>
      <c r="X90" s="34">
        <v>1.6</v>
      </c>
      <c r="Y90" s="34">
        <v>0.6</v>
      </c>
      <c r="Z90" s="34">
        <v>13.11</v>
      </c>
      <c r="AA90" s="95">
        <v>7.21</v>
      </c>
      <c r="AB90" s="152">
        <v>0.375</v>
      </c>
      <c r="AC90" s="34">
        <v>0.87</v>
      </c>
      <c r="AD90" s="34">
        <v>36</v>
      </c>
      <c r="AE90" s="34">
        <v>4.4999999999999997E-3</v>
      </c>
      <c r="AF90" s="34">
        <v>0.4</v>
      </c>
      <c r="AG90" s="34">
        <v>0.66</v>
      </c>
      <c r="AH90" s="34">
        <v>0.15</v>
      </c>
      <c r="AI90" s="34">
        <v>2.9000000000000001E-2</v>
      </c>
      <c r="AJ90" s="34">
        <v>630</v>
      </c>
      <c r="AK90" s="34">
        <v>860</v>
      </c>
      <c r="AL90" s="34">
        <v>6</v>
      </c>
      <c r="AM90" s="34">
        <v>18.489999999999998</v>
      </c>
      <c r="AN90" s="95">
        <v>6.83</v>
      </c>
      <c r="AO90" s="152">
        <v>0.36805555555555558</v>
      </c>
      <c r="AP90" s="34">
        <v>1.2</v>
      </c>
      <c r="AQ90" s="34">
        <v>37</v>
      </c>
      <c r="AR90" s="34">
        <v>5.4999999999999997E-3</v>
      </c>
      <c r="AS90" s="34">
        <v>0.4</v>
      </c>
      <c r="AT90" s="34">
        <v>0.63</v>
      </c>
      <c r="AU90" s="34">
        <v>0.47</v>
      </c>
      <c r="AV90" s="34">
        <v>0.34</v>
      </c>
      <c r="AW90" s="34">
        <v>2000</v>
      </c>
      <c r="AX90" s="34">
        <v>2800</v>
      </c>
      <c r="AY90" s="34">
        <v>4.2</v>
      </c>
      <c r="AZ90" s="34">
        <v>17.239999999999998</v>
      </c>
      <c r="BA90" s="95">
        <v>6.66</v>
      </c>
    </row>
    <row r="91" spans="1:53" x14ac:dyDescent="0.35">
      <c r="A91" s="123" t="s">
        <v>194</v>
      </c>
      <c r="B91" s="152">
        <v>0.5625</v>
      </c>
      <c r="C91" s="84"/>
      <c r="D91" s="94"/>
      <c r="E91" s="94"/>
      <c r="F91" s="94">
        <v>7.1</v>
      </c>
      <c r="G91" s="34"/>
      <c r="H91" s="34"/>
      <c r="I91" s="34"/>
      <c r="J91" s="34">
        <v>1200</v>
      </c>
      <c r="K91" s="34">
        <v>8600</v>
      </c>
      <c r="L91" s="34"/>
      <c r="M91" s="34">
        <v>881</v>
      </c>
      <c r="N91" s="95">
        <v>7.31</v>
      </c>
      <c r="O91" s="152">
        <v>0.55902777777777779</v>
      </c>
      <c r="P91" s="34"/>
      <c r="Q91" s="34"/>
      <c r="R91" s="34"/>
      <c r="S91" s="34">
        <v>3.2</v>
      </c>
      <c r="T91" s="34"/>
      <c r="U91" s="34"/>
      <c r="V91" s="34"/>
      <c r="W91" s="34">
        <v>1.6</v>
      </c>
      <c r="X91" s="34">
        <v>1.6</v>
      </c>
      <c r="Y91" s="34"/>
      <c r="Z91" s="34">
        <v>1021</v>
      </c>
      <c r="AA91" s="95">
        <v>7.08</v>
      </c>
      <c r="AB91" s="152">
        <v>0.55555555555555558</v>
      </c>
      <c r="AC91" s="34"/>
      <c r="AD91" s="34"/>
      <c r="AE91" s="34"/>
      <c r="AF91" s="34">
        <v>0.4</v>
      </c>
      <c r="AG91" s="34"/>
      <c r="AH91" s="34"/>
      <c r="AI91" s="34"/>
      <c r="AJ91" s="34">
        <v>220</v>
      </c>
      <c r="AK91" s="34">
        <v>1500</v>
      </c>
      <c r="AL91" s="34"/>
      <c r="AM91" s="34">
        <v>2.27</v>
      </c>
      <c r="AN91" s="95">
        <v>6.67</v>
      </c>
      <c r="AO91" s="152">
        <v>0.55208333333333337</v>
      </c>
      <c r="AP91" s="34"/>
      <c r="AQ91" s="34"/>
      <c r="AR91" s="34"/>
      <c r="AS91" s="34">
        <v>0.4</v>
      </c>
      <c r="AT91" s="34"/>
      <c r="AU91" s="34"/>
      <c r="AV91" s="34"/>
      <c r="AW91" s="34">
        <v>620</v>
      </c>
      <c r="AX91" s="34">
        <v>3800</v>
      </c>
      <c r="AY91" s="34"/>
      <c r="AZ91" s="34">
        <v>3.66</v>
      </c>
      <c r="BA91" s="95">
        <v>6.59</v>
      </c>
    </row>
    <row r="92" spans="1:53" x14ac:dyDescent="0.35">
      <c r="A92" s="123" t="s">
        <v>195</v>
      </c>
      <c r="B92" s="153">
        <v>0.6875</v>
      </c>
      <c r="C92" s="84"/>
      <c r="D92" s="94"/>
      <c r="E92" s="94"/>
      <c r="F92" s="94">
        <v>14</v>
      </c>
      <c r="G92" s="34"/>
      <c r="H92" s="34"/>
      <c r="I92" s="34"/>
      <c r="J92" s="34">
        <v>3100</v>
      </c>
      <c r="K92" s="34">
        <v>12000</v>
      </c>
      <c r="L92" s="34"/>
      <c r="M92" s="34">
        <v>1059</v>
      </c>
      <c r="N92" s="95">
        <v>7.36</v>
      </c>
      <c r="O92" s="152">
        <v>0.69097222222222221</v>
      </c>
      <c r="P92" s="34"/>
      <c r="Q92" s="34"/>
      <c r="R92" s="34"/>
      <c r="S92" s="34">
        <v>9.5</v>
      </c>
      <c r="T92" s="34"/>
      <c r="U92" s="34"/>
      <c r="V92" s="34"/>
      <c r="W92" s="34">
        <v>1.6</v>
      </c>
      <c r="X92" s="34">
        <v>4.9000000000000004</v>
      </c>
      <c r="Y92" s="34"/>
      <c r="Z92" s="34">
        <v>1118</v>
      </c>
      <c r="AA92" s="95">
        <v>7.28</v>
      </c>
      <c r="AB92" s="152">
        <v>0.69791666666666663</v>
      </c>
      <c r="AC92" s="34"/>
      <c r="AD92" s="34"/>
      <c r="AE92" s="34"/>
      <c r="AF92" s="34">
        <v>0.4</v>
      </c>
      <c r="AG92" s="34"/>
      <c r="AH92" s="34"/>
      <c r="AI92" s="34"/>
      <c r="AJ92" s="34">
        <v>120</v>
      </c>
      <c r="AK92" s="34">
        <v>280</v>
      </c>
      <c r="AL92" s="34"/>
      <c r="AM92" s="34">
        <v>8.76</v>
      </c>
      <c r="AN92" s="95">
        <v>7.34</v>
      </c>
      <c r="AO92" s="152">
        <v>0.69444444444444453</v>
      </c>
      <c r="AP92" s="34"/>
      <c r="AQ92" s="34"/>
      <c r="AR92" s="34"/>
      <c r="AS92" s="34">
        <v>0.4</v>
      </c>
      <c r="AT92" s="34"/>
      <c r="AU92" s="34"/>
      <c r="AV92" s="34"/>
      <c r="AW92" s="34">
        <v>9.8000000000000007</v>
      </c>
      <c r="AX92" s="34">
        <v>110</v>
      </c>
      <c r="AY92" s="34"/>
      <c r="AZ92" s="34">
        <v>12.86</v>
      </c>
      <c r="BA92" s="95">
        <v>7</v>
      </c>
    </row>
    <row r="93" spans="1:53" ht="13.15" thickBot="1" x14ac:dyDescent="0.4">
      <c r="A93" s="125" t="s">
        <v>196</v>
      </c>
      <c r="B93" s="160">
        <v>0.41666666666666669</v>
      </c>
      <c r="C93" s="98">
        <v>15</v>
      </c>
      <c r="D93" s="99">
        <v>71</v>
      </c>
      <c r="E93" s="99">
        <v>10</v>
      </c>
      <c r="F93" s="99">
        <v>3</v>
      </c>
      <c r="G93" s="100">
        <v>12</v>
      </c>
      <c r="H93" s="100">
        <v>13</v>
      </c>
      <c r="I93" s="100">
        <v>9.8000000000000007</v>
      </c>
      <c r="J93" s="100">
        <v>2500</v>
      </c>
      <c r="K93" s="100">
        <v>13000</v>
      </c>
      <c r="L93" s="100">
        <v>50</v>
      </c>
      <c r="M93" s="100">
        <v>793</v>
      </c>
      <c r="N93" s="101">
        <v>7.66</v>
      </c>
      <c r="O93" s="158">
        <v>0.4201388888888889</v>
      </c>
      <c r="P93" s="100">
        <v>4.3</v>
      </c>
      <c r="Q93" s="100">
        <v>2</v>
      </c>
      <c r="R93" s="100">
        <v>14</v>
      </c>
      <c r="S93" s="100">
        <v>0.4</v>
      </c>
      <c r="T93" s="100">
        <v>2.1</v>
      </c>
      <c r="U93" s="100">
        <v>11</v>
      </c>
      <c r="V93" s="100">
        <v>9.3000000000000007</v>
      </c>
      <c r="W93" s="100">
        <v>4.9000000000000004</v>
      </c>
      <c r="X93" s="100">
        <v>9.8000000000000007</v>
      </c>
      <c r="Y93" s="100">
        <v>0.1</v>
      </c>
      <c r="Z93" s="100">
        <v>731</v>
      </c>
      <c r="AA93" s="101">
        <v>7.24</v>
      </c>
      <c r="AB93" s="158">
        <v>0.4236111111111111</v>
      </c>
      <c r="AC93" s="100">
        <v>2.1</v>
      </c>
      <c r="AD93" s="100">
        <v>22</v>
      </c>
      <c r="AE93" s="100">
        <v>0.18</v>
      </c>
      <c r="AF93" s="100">
        <v>0.4</v>
      </c>
      <c r="AG93" s="100">
        <v>0.81</v>
      </c>
      <c r="AH93" s="100">
        <v>0.08</v>
      </c>
      <c r="AI93" s="100">
        <v>8.9999999999999993E-3</v>
      </c>
      <c r="AJ93" s="100">
        <v>16000</v>
      </c>
      <c r="AK93" s="100">
        <v>20000</v>
      </c>
      <c r="AL93" s="100">
        <v>9</v>
      </c>
      <c r="AM93" s="100">
        <v>3.31</v>
      </c>
      <c r="AN93" s="101">
        <v>6.9</v>
      </c>
      <c r="AO93" s="158">
        <v>0.43055555555555558</v>
      </c>
      <c r="AP93" s="100">
        <v>1.9</v>
      </c>
      <c r="AQ93" s="100">
        <v>43</v>
      </c>
      <c r="AR93" s="100">
        <v>0.39</v>
      </c>
      <c r="AS93" s="100">
        <v>0.4</v>
      </c>
      <c r="AT93" s="100">
        <v>0.72</v>
      </c>
      <c r="AU93" s="100">
        <v>0.15</v>
      </c>
      <c r="AV93" s="100">
        <v>4.5999999999999999E-2</v>
      </c>
      <c r="AW93" s="100">
        <v>14000</v>
      </c>
      <c r="AX93" s="100">
        <v>20000</v>
      </c>
      <c r="AY93" s="100">
        <v>9.5</v>
      </c>
      <c r="AZ93" s="100">
        <v>9.59</v>
      </c>
      <c r="BA93" s="101">
        <v>6.71</v>
      </c>
    </row>
    <row r="94" spans="1:53" x14ac:dyDescent="0.35">
      <c r="A94" s="43">
        <v>42122</v>
      </c>
      <c r="B94" s="155"/>
      <c r="C94" s="34"/>
      <c r="D94" s="94"/>
      <c r="E94" s="94"/>
      <c r="F94" s="94"/>
      <c r="G94" s="34"/>
      <c r="H94" s="34"/>
      <c r="I94" s="34"/>
      <c r="J94" s="34"/>
      <c r="K94" s="34"/>
      <c r="L94" s="34"/>
      <c r="M94" s="34"/>
      <c r="N94" s="95"/>
      <c r="O94" s="152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95"/>
      <c r="AB94" s="152">
        <v>0.375</v>
      </c>
      <c r="AC94" s="34"/>
      <c r="AD94" s="34"/>
      <c r="AE94" s="34"/>
      <c r="AF94" s="34">
        <v>0.4</v>
      </c>
      <c r="AG94" s="34"/>
      <c r="AH94" s="34"/>
      <c r="AI94" s="34"/>
      <c r="AJ94" s="34">
        <v>750</v>
      </c>
      <c r="AK94" s="34">
        <v>810</v>
      </c>
      <c r="AL94" s="34"/>
      <c r="AM94" s="34">
        <v>2.23</v>
      </c>
      <c r="AN94" s="95">
        <v>7.02</v>
      </c>
      <c r="AO94" s="152">
        <v>0.3888888888888889</v>
      </c>
      <c r="AP94" s="34"/>
      <c r="AQ94" s="34"/>
      <c r="AR94" s="34"/>
      <c r="AS94" s="34">
        <v>0.4</v>
      </c>
      <c r="AT94" s="34"/>
      <c r="AU94" s="34"/>
      <c r="AV94" s="34"/>
      <c r="AW94" s="34">
        <v>3100</v>
      </c>
      <c r="AX94" s="34">
        <v>1400</v>
      </c>
      <c r="AY94" s="34"/>
      <c r="AZ94" s="34">
        <v>1568000</v>
      </c>
      <c r="BA94" s="95">
        <v>7.28</v>
      </c>
    </row>
    <row r="95" spans="1:53" x14ac:dyDescent="0.35">
      <c r="A95" s="43">
        <v>42128</v>
      </c>
      <c r="B95" s="155">
        <v>0.39583333333333331</v>
      </c>
      <c r="C95" s="34"/>
      <c r="D95" s="94"/>
      <c r="E95" s="94"/>
      <c r="F95" s="94">
        <v>3</v>
      </c>
      <c r="G95" s="34"/>
      <c r="H95" s="34"/>
      <c r="I95" s="34"/>
      <c r="J95" s="34">
        <v>11000</v>
      </c>
      <c r="K95" s="34">
        <v>23000</v>
      </c>
      <c r="L95" s="34"/>
      <c r="M95" s="34">
        <v>708</v>
      </c>
      <c r="N95" s="95">
        <v>7.65</v>
      </c>
      <c r="O95" s="152">
        <v>0.39930555555555558</v>
      </c>
      <c r="P95" s="34"/>
      <c r="Q95" s="34"/>
      <c r="R95" s="34"/>
      <c r="S95" s="34">
        <v>3</v>
      </c>
      <c r="T95" s="34"/>
      <c r="U95" s="34"/>
      <c r="V95" s="34"/>
      <c r="W95" s="34">
        <v>1.6</v>
      </c>
      <c r="X95" s="34">
        <v>15</v>
      </c>
      <c r="Y95" s="34"/>
      <c r="Z95" s="34">
        <v>706</v>
      </c>
      <c r="AA95" s="95">
        <v>8.06</v>
      </c>
      <c r="AB95" s="152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95"/>
      <c r="AO95" s="152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95"/>
    </row>
    <row r="96" spans="1:53" x14ac:dyDescent="0.35">
      <c r="A96" s="43" t="s">
        <v>199</v>
      </c>
      <c r="B96" s="155">
        <v>0.30902777777777779</v>
      </c>
      <c r="C96" s="34"/>
      <c r="D96" s="94"/>
      <c r="E96" s="94"/>
      <c r="F96" s="94">
        <v>10</v>
      </c>
      <c r="G96" s="34"/>
      <c r="H96" s="34"/>
      <c r="I96" s="34"/>
      <c r="J96" s="34">
        <v>810</v>
      </c>
      <c r="K96" s="34">
        <v>3500</v>
      </c>
      <c r="L96" s="34"/>
      <c r="M96" s="34">
        <v>558</v>
      </c>
      <c r="N96" s="95">
        <v>7.63</v>
      </c>
      <c r="O96" s="152">
        <v>0.30555555555555552</v>
      </c>
      <c r="P96" s="34"/>
      <c r="Q96" s="34"/>
      <c r="R96" s="34"/>
      <c r="S96" s="34">
        <v>8.1</v>
      </c>
      <c r="T96" s="34"/>
      <c r="U96" s="34"/>
      <c r="V96" s="34"/>
      <c r="W96" s="34">
        <v>1.6</v>
      </c>
      <c r="X96" s="34">
        <v>1.6</v>
      </c>
      <c r="Y96" s="34"/>
      <c r="Z96" s="34">
        <v>703</v>
      </c>
      <c r="AA96" s="95">
        <v>7.72</v>
      </c>
      <c r="AB96" s="152">
        <v>0.2986111111111111</v>
      </c>
      <c r="AC96" s="34"/>
      <c r="AD96" s="34"/>
      <c r="AE96" s="34"/>
      <c r="AF96" s="34">
        <v>0.4</v>
      </c>
      <c r="AG96" s="34"/>
      <c r="AH96" s="34"/>
      <c r="AI96" s="34"/>
      <c r="AJ96" s="34">
        <v>56</v>
      </c>
      <c r="AK96" s="34">
        <v>72</v>
      </c>
      <c r="AL96" s="34"/>
      <c r="AM96" s="34">
        <v>1218</v>
      </c>
      <c r="AN96" s="95">
        <v>7.46</v>
      </c>
      <c r="AO96" s="152">
        <v>0.30208333333333331</v>
      </c>
      <c r="AP96" s="34"/>
      <c r="AQ96" s="34"/>
      <c r="AR96" s="34"/>
      <c r="AS96" s="34">
        <v>0.4</v>
      </c>
      <c r="AT96" s="34"/>
      <c r="AU96" s="34"/>
      <c r="AV96" s="34"/>
      <c r="AW96" s="34">
        <v>180</v>
      </c>
      <c r="AX96" s="34">
        <v>54</v>
      </c>
      <c r="AY96" s="34"/>
      <c r="AZ96" s="34">
        <v>409</v>
      </c>
      <c r="BA96" s="95">
        <v>6.99</v>
      </c>
    </row>
    <row r="97" spans="1:53" x14ac:dyDescent="0.35">
      <c r="A97" s="43" t="s">
        <v>200</v>
      </c>
      <c r="B97" s="152">
        <v>0.625</v>
      </c>
      <c r="C97" s="34">
        <v>14</v>
      </c>
      <c r="D97" s="94">
        <v>49</v>
      </c>
      <c r="E97" s="94">
        <v>0.68</v>
      </c>
      <c r="F97" s="94">
        <v>16</v>
      </c>
      <c r="G97" s="34">
        <v>22</v>
      </c>
      <c r="H97" s="34">
        <v>8.5</v>
      </c>
      <c r="I97" s="34">
        <v>7</v>
      </c>
      <c r="J97" s="34">
        <v>400</v>
      </c>
      <c r="K97" s="34">
        <v>3700</v>
      </c>
      <c r="L97" s="34">
        <v>37</v>
      </c>
      <c r="M97" s="34">
        <v>603</v>
      </c>
      <c r="N97" s="95">
        <v>7.5</v>
      </c>
      <c r="O97" s="152">
        <v>0.63194444444444442</v>
      </c>
      <c r="P97" s="34">
        <v>1.4</v>
      </c>
      <c r="Q97" s="34">
        <v>1</v>
      </c>
      <c r="R97" s="34">
        <v>1.9</v>
      </c>
      <c r="S97" s="34">
        <v>13</v>
      </c>
      <c r="T97" s="34">
        <v>14</v>
      </c>
      <c r="U97" s="34">
        <v>6.1</v>
      </c>
      <c r="V97" s="34">
        <v>5.9</v>
      </c>
      <c r="W97" s="34">
        <v>1.6</v>
      </c>
      <c r="X97" s="34">
        <v>1.6</v>
      </c>
      <c r="Y97" s="34">
        <v>0.2</v>
      </c>
      <c r="Z97" s="34">
        <v>591</v>
      </c>
      <c r="AA97" s="95">
        <v>7.48</v>
      </c>
      <c r="AB97" s="152">
        <v>0.63888888888888895</v>
      </c>
      <c r="AC97" s="34">
        <v>0.51</v>
      </c>
      <c r="AD97" s="34">
        <v>11</v>
      </c>
      <c r="AE97" s="34">
        <v>0.28000000000000003</v>
      </c>
      <c r="AF97" s="34">
        <v>0.4</v>
      </c>
      <c r="AG97" s="34">
        <v>0.34</v>
      </c>
      <c r="AH97" s="34">
        <v>3.6999999999999998E-2</v>
      </c>
      <c r="AI97" s="34">
        <v>1.6E-2</v>
      </c>
      <c r="AJ97" s="34">
        <v>52</v>
      </c>
      <c r="AK97" s="34">
        <v>120</v>
      </c>
      <c r="AL97" s="34">
        <v>3.8</v>
      </c>
      <c r="AM97" s="34">
        <v>247</v>
      </c>
      <c r="AN97" s="95">
        <v>7.47</v>
      </c>
      <c r="AO97" s="152">
        <v>0.64583333333333337</v>
      </c>
      <c r="AP97" s="34">
        <v>0.55000000000000004</v>
      </c>
      <c r="AQ97" s="34">
        <v>34</v>
      </c>
      <c r="AR97" s="34">
        <v>0.32</v>
      </c>
      <c r="AS97" s="34">
        <v>0.4</v>
      </c>
      <c r="AT97" s="34">
        <v>0.89</v>
      </c>
      <c r="AU97" s="34">
        <v>9.8000000000000004E-2</v>
      </c>
      <c r="AV97" s="34">
        <v>9.5000000000000001E-2</v>
      </c>
      <c r="AW97" s="34">
        <v>42</v>
      </c>
      <c r="AX97" s="34">
        <v>74</v>
      </c>
      <c r="AY97" s="34">
        <v>4.2</v>
      </c>
      <c r="AZ97" s="34">
        <v>601</v>
      </c>
      <c r="BA97" s="95">
        <v>6.82</v>
      </c>
    </row>
    <row r="98" spans="1:53" x14ac:dyDescent="0.35">
      <c r="A98" s="43" t="s">
        <v>201</v>
      </c>
      <c r="B98" s="152">
        <v>0.34027777777777773</v>
      </c>
      <c r="C98" s="34"/>
      <c r="D98" s="94"/>
      <c r="E98" s="94"/>
      <c r="F98" s="94">
        <v>17</v>
      </c>
      <c r="G98" s="34"/>
      <c r="H98" s="34"/>
      <c r="I98" s="34"/>
      <c r="J98" s="34">
        <v>880</v>
      </c>
      <c r="K98" s="34">
        <v>3700</v>
      </c>
      <c r="L98" s="34"/>
      <c r="M98" s="34">
        <v>705</v>
      </c>
      <c r="N98" s="95">
        <v>7.61</v>
      </c>
      <c r="O98" s="152">
        <v>0.34375</v>
      </c>
      <c r="P98" s="34"/>
      <c r="Q98" s="34"/>
      <c r="R98" s="34"/>
      <c r="S98" s="34">
        <v>15</v>
      </c>
      <c r="T98" s="34"/>
      <c r="U98" s="34"/>
      <c r="V98" s="34"/>
      <c r="W98" s="34">
        <v>1.6</v>
      </c>
      <c r="X98" s="34">
        <v>1.6</v>
      </c>
      <c r="Y98" s="34"/>
      <c r="Z98" s="34">
        <v>836</v>
      </c>
      <c r="AA98" s="95">
        <v>7.76</v>
      </c>
      <c r="AB98" s="152">
        <v>0.35416666666666669</v>
      </c>
      <c r="AC98" s="34"/>
      <c r="AD98" s="34"/>
      <c r="AE98" s="34"/>
      <c r="AF98" s="34">
        <v>0.4</v>
      </c>
      <c r="AG98" s="34"/>
      <c r="AH98" s="34"/>
      <c r="AI98" s="34"/>
      <c r="AJ98" s="34">
        <v>34</v>
      </c>
      <c r="AK98" s="34">
        <v>64</v>
      </c>
      <c r="AL98" s="34"/>
      <c r="AM98" s="34">
        <v>276</v>
      </c>
      <c r="AN98" s="95">
        <v>7.4</v>
      </c>
      <c r="AO98" s="152">
        <v>0.36458333333333331</v>
      </c>
      <c r="AP98" s="34"/>
      <c r="AQ98" s="34"/>
      <c r="AR98" s="34"/>
      <c r="AS98" s="34">
        <v>0.4</v>
      </c>
      <c r="AT98" s="34"/>
      <c r="AU98" s="34"/>
      <c r="AV98" s="34"/>
      <c r="AW98" s="34">
        <v>130</v>
      </c>
      <c r="AX98" s="34">
        <v>1100</v>
      </c>
      <c r="AY98" s="34"/>
      <c r="AZ98" s="34">
        <v>959</v>
      </c>
      <c r="BA98" s="95">
        <v>7.13</v>
      </c>
    </row>
    <row r="99" spans="1:53" x14ac:dyDescent="0.35">
      <c r="A99" s="43" t="s">
        <v>202</v>
      </c>
      <c r="B99" s="152">
        <v>0.34375</v>
      </c>
      <c r="C99" s="34">
        <v>23</v>
      </c>
      <c r="D99" s="94">
        <v>65</v>
      </c>
      <c r="E99" s="94">
        <v>0.48</v>
      </c>
      <c r="F99" s="94">
        <v>14</v>
      </c>
      <c r="G99" s="34">
        <v>22</v>
      </c>
      <c r="H99" s="34">
        <v>7.7</v>
      </c>
      <c r="I99" s="34">
        <v>5.8</v>
      </c>
      <c r="J99" s="34">
        <v>540</v>
      </c>
      <c r="K99" s="34">
        <v>7500</v>
      </c>
      <c r="L99" s="34">
        <v>45</v>
      </c>
      <c r="M99" s="34">
        <v>66.3</v>
      </c>
      <c r="N99" s="95">
        <v>8.0500000000000007</v>
      </c>
      <c r="O99" s="152">
        <v>0.34722222222222227</v>
      </c>
      <c r="P99" s="34">
        <v>1.3</v>
      </c>
      <c r="Q99" s="34">
        <v>1</v>
      </c>
      <c r="R99" s="34">
        <v>1.3</v>
      </c>
      <c r="S99" s="34">
        <v>13</v>
      </c>
      <c r="T99" s="34">
        <v>13</v>
      </c>
      <c r="U99" s="34">
        <v>6.1</v>
      </c>
      <c r="V99" s="34">
        <v>5.5</v>
      </c>
      <c r="W99" s="34">
        <v>1.6</v>
      </c>
      <c r="X99" s="34">
        <v>1.6</v>
      </c>
      <c r="Y99" s="34">
        <v>0.25</v>
      </c>
      <c r="Z99" s="34">
        <v>606</v>
      </c>
      <c r="AA99" s="95">
        <v>7.74</v>
      </c>
      <c r="AB99" s="152">
        <v>0.35416666666666669</v>
      </c>
      <c r="AC99" s="34">
        <v>0.5</v>
      </c>
      <c r="AD99" s="34">
        <v>10</v>
      </c>
      <c r="AE99" s="34">
        <v>4.4999999999999998E-2</v>
      </c>
      <c r="AF99" s="34">
        <v>0.4</v>
      </c>
      <c r="AG99" s="34">
        <v>2.4</v>
      </c>
      <c r="AH99" s="34">
        <v>2.5000000000000001E-2</v>
      </c>
      <c r="AI99" s="34">
        <v>1.4999999999999999E-2</v>
      </c>
      <c r="AJ99" s="34">
        <v>90</v>
      </c>
      <c r="AK99" s="34">
        <v>54</v>
      </c>
      <c r="AL99" s="34">
        <v>3.9</v>
      </c>
      <c r="AM99" s="34">
        <v>1728</v>
      </c>
      <c r="AN99" s="95">
        <v>6.87</v>
      </c>
      <c r="AO99" s="164">
        <v>0.3611111111111111</v>
      </c>
      <c r="AP99" s="34">
        <v>0.5</v>
      </c>
      <c r="AQ99" s="34">
        <v>30</v>
      </c>
      <c r="AR99" s="34">
        <v>5.8999999999999997E-2</v>
      </c>
      <c r="AS99" s="34">
        <v>0.4</v>
      </c>
      <c r="AT99" s="34">
        <v>0.46</v>
      </c>
      <c r="AU99" s="34">
        <v>0.02</v>
      </c>
      <c r="AV99" s="34">
        <v>1.7999999999999999E-2</v>
      </c>
      <c r="AW99" s="34">
        <v>68</v>
      </c>
      <c r="AX99" s="34">
        <v>62</v>
      </c>
      <c r="AY99" s="34">
        <v>2</v>
      </c>
      <c r="AZ99" s="34">
        <v>25.5</v>
      </c>
      <c r="BA99" s="95">
        <v>7.29</v>
      </c>
    </row>
    <row r="100" spans="1:53" x14ac:dyDescent="0.35">
      <c r="A100" s="123" t="s">
        <v>203</v>
      </c>
      <c r="B100" s="153">
        <v>0.35416666666666669</v>
      </c>
      <c r="C100" s="84"/>
      <c r="D100" s="94"/>
      <c r="E100" s="94"/>
      <c r="F100" s="94">
        <v>11</v>
      </c>
      <c r="G100" s="34"/>
      <c r="H100" s="34"/>
      <c r="I100" s="34"/>
      <c r="J100" s="34">
        <v>120</v>
      </c>
      <c r="K100" s="34">
        <v>2200</v>
      </c>
      <c r="L100" s="34"/>
      <c r="M100" s="34">
        <v>851</v>
      </c>
      <c r="N100" s="95">
        <v>7.62</v>
      </c>
      <c r="O100" s="152">
        <v>0.3576388888888889</v>
      </c>
      <c r="P100" s="34"/>
      <c r="Q100" s="34"/>
      <c r="R100" s="34"/>
      <c r="S100" s="34">
        <v>10</v>
      </c>
      <c r="T100" s="34"/>
      <c r="U100" s="34"/>
      <c r="V100" s="34"/>
      <c r="W100" s="34">
        <v>1.6</v>
      </c>
      <c r="X100" s="34">
        <v>1.6</v>
      </c>
      <c r="Y100" s="34"/>
      <c r="Z100" s="34">
        <v>673</v>
      </c>
      <c r="AA100" s="95">
        <v>7.96</v>
      </c>
      <c r="AB100" s="152">
        <v>0.34375</v>
      </c>
      <c r="AC100" s="34"/>
      <c r="AD100" s="34"/>
      <c r="AE100" s="34"/>
      <c r="AF100" s="34">
        <v>0.4</v>
      </c>
      <c r="AG100" s="34"/>
      <c r="AH100" s="34"/>
      <c r="AI100" s="34"/>
      <c r="AJ100" s="34">
        <v>120</v>
      </c>
      <c r="AK100" s="34">
        <v>94</v>
      </c>
      <c r="AL100" s="34"/>
      <c r="AM100" s="34">
        <v>603</v>
      </c>
      <c r="AN100" s="95">
        <v>7.27</v>
      </c>
      <c r="AO100" s="152">
        <v>0.34722222222222227</v>
      </c>
      <c r="AP100" s="34"/>
      <c r="AQ100" s="34"/>
      <c r="AR100" s="34"/>
      <c r="AS100" s="34">
        <v>0.4</v>
      </c>
      <c r="AT100" s="34"/>
      <c r="AU100" s="34"/>
      <c r="AV100" s="34"/>
      <c r="AW100" s="34">
        <v>220</v>
      </c>
      <c r="AX100" s="34">
        <v>310</v>
      </c>
      <c r="AY100" s="34"/>
      <c r="AZ100" s="34">
        <v>27.1</v>
      </c>
      <c r="BA100" s="95">
        <v>7.34</v>
      </c>
    </row>
    <row r="101" spans="1:53" x14ac:dyDescent="0.35">
      <c r="A101" s="123" t="s">
        <v>204</v>
      </c>
      <c r="B101" s="153">
        <v>0.33333333333333331</v>
      </c>
      <c r="C101" s="84">
        <v>23</v>
      </c>
      <c r="D101" s="94">
        <v>65</v>
      </c>
      <c r="E101" s="94">
        <v>3.1</v>
      </c>
      <c r="F101" s="94">
        <v>1.2</v>
      </c>
      <c r="G101" s="34">
        <v>11</v>
      </c>
      <c r="H101" s="34">
        <v>7.3</v>
      </c>
      <c r="I101" s="34">
        <v>6.3</v>
      </c>
      <c r="J101" s="34">
        <v>850</v>
      </c>
      <c r="K101" s="34">
        <v>8100</v>
      </c>
      <c r="L101" s="34">
        <v>50</v>
      </c>
      <c r="M101" s="34">
        <v>971</v>
      </c>
      <c r="N101" s="95">
        <v>7.95</v>
      </c>
      <c r="O101" s="152">
        <v>0.34722222222222227</v>
      </c>
      <c r="P101" s="34">
        <v>2.2999999999999998</v>
      </c>
      <c r="Q101" s="34">
        <v>1</v>
      </c>
      <c r="R101" s="34">
        <v>3.8</v>
      </c>
      <c r="S101" s="34">
        <v>0.4</v>
      </c>
      <c r="T101" s="34">
        <v>1.7</v>
      </c>
      <c r="U101" s="34">
        <v>5.9</v>
      </c>
      <c r="V101" s="34">
        <v>6</v>
      </c>
      <c r="W101" s="34">
        <v>1.6</v>
      </c>
      <c r="X101" s="34">
        <v>1.6</v>
      </c>
      <c r="Y101" s="34">
        <v>0.2</v>
      </c>
      <c r="Z101" s="34">
        <v>870</v>
      </c>
      <c r="AA101" s="95">
        <v>7.85</v>
      </c>
      <c r="AB101" s="152">
        <v>0.35416666666666669</v>
      </c>
      <c r="AC101" s="34">
        <v>0.5</v>
      </c>
      <c r="AD101" s="34">
        <v>17</v>
      </c>
      <c r="AE101" s="34">
        <v>2.1999999999999999E-2</v>
      </c>
      <c r="AF101" s="34">
        <v>0.4</v>
      </c>
      <c r="AG101" s="34">
        <v>0.44</v>
      </c>
      <c r="AH101" s="34">
        <v>2.8000000000000001E-2</v>
      </c>
      <c r="AI101" s="34">
        <v>3.1E-2</v>
      </c>
      <c r="AJ101" s="34">
        <v>210</v>
      </c>
      <c r="AK101" s="34">
        <v>210</v>
      </c>
      <c r="AL101" s="34">
        <v>2.1</v>
      </c>
      <c r="AM101" s="34">
        <v>16.05</v>
      </c>
      <c r="AN101" s="95">
        <v>7.23</v>
      </c>
      <c r="AO101" s="152">
        <v>0.3611111111111111</v>
      </c>
      <c r="AP101" s="34">
        <v>0.97</v>
      </c>
      <c r="AQ101" s="34">
        <v>33</v>
      </c>
      <c r="AR101" s="34">
        <v>2.1000000000000001E-2</v>
      </c>
      <c r="AS101" s="34">
        <v>0.4</v>
      </c>
      <c r="AT101" s="34">
        <v>0.49</v>
      </c>
      <c r="AU101" s="34">
        <v>4.2999999999999997E-2</v>
      </c>
      <c r="AV101" s="34">
        <v>4.1000000000000002E-2</v>
      </c>
      <c r="AW101" s="34">
        <v>140</v>
      </c>
      <c r="AX101" s="34">
        <v>110</v>
      </c>
      <c r="AY101" s="34">
        <v>1.4</v>
      </c>
      <c r="AZ101" s="34">
        <v>39.9</v>
      </c>
      <c r="BA101" s="95">
        <v>7.71</v>
      </c>
    </row>
    <row r="102" spans="1:53" x14ac:dyDescent="0.35">
      <c r="A102" s="123" t="s">
        <v>205</v>
      </c>
      <c r="B102" s="153">
        <v>0.3125</v>
      </c>
      <c r="C102" s="84"/>
      <c r="D102" s="94"/>
      <c r="E102" s="94"/>
      <c r="F102" s="94">
        <v>0.4</v>
      </c>
      <c r="G102" s="34"/>
      <c r="H102" s="34"/>
      <c r="I102" s="34"/>
      <c r="J102" s="34">
        <v>800</v>
      </c>
      <c r="K102" s="34">
        <v>3800</v>
      </c>
      <c r="L102" s="34"/>
      <c r="M102" s="34">
        <v>727</v>
      </c>
      <c r="N102" s="95">
        <v>8.61</v>
      </c>
      <c r="O102" s="83">
        <v>0.31597222222222221</v>
      </c>
      <c r="P102" s="34"/>
      <c r="Q102" s="34"/>
      <c r="R102" s="34"/>
      <c r="S102" s="34">
        <v>0.4</v>
      </c>
      <c r="T102" s="34"/>
      <c r="U102" s="34"/>
      <c r="V102" s="34"/>
      <c r="W102" s="34">
        <v>1.6</v>
      </c>
      <c r="X102" s="34">
        <v>1.6</v>
      </c>
      <c r="Y102" s="34"/>
      <c r="Z102" s="34">
        <v>656</v>
      </c>
      <c r="AA102" s="95">
        <v>8.33</v>
      </c>
      <c r="AB102" s="83">
        <v>0.31944444444444448</v>
      </c>
      <c r="AC102" s="34"/>
      <c r="AD102" s="34"/>
      <c r="AE102" s="34"/>
      <c r="AF102" s="34">
        <v>0.4</v>
      </c>
      <c r="AG102" s="34"/>
      <c r="AH102" s="34"/>
      <c r="AI102" s="34"/>
      <c r="AJ102" s="34">
        <v>260</v>
      </c>
      <c r="AK102" s="34">
        <v>220</v>
      </c>
      <c r="AL102" s="34"/>
      <c r="AM102" s="34">
        <v>21.2</v>
      </c>
      <c r="AN102" s="95">
        <v>7.32</v>
      </c>
      <c r="AO102" s="83">
        <v>0.3263888888888889</v>
      </c>
      <c r="AP102" s="34"/>
      <c r="AQ102" s="34"/>
      <c r="AR102" s="34"/>
      <c r="AS102" s="34">
        <v>0.4</v>
      </c>
      <c r="AT102" s="34"/>
      <c r="AU102" s="34"/>
      <c r="AV102" s="34"/>
      <c r="AW102" s="34">
        <v>150</v>
      </c>
      <c r="AX102" s="34">
        <v>130</v>
      </c>
      <c r="AY102" s="34"/>
      <c r="AZ102" s="34">
        <v>53.7</v>
      </c>
      <c r="BA102" s="95">
        <v>7.72</v>
      </c>
    </row>
    <row r="103" spans="1:53" x14ac:dyDescent="0.35">
      <c r="A103" s="123" t="s">
        <v>206</v>
      </c>
      <c r="B103" s="153">
        <v>0.39583333333333331</v>
      </c>
      <c r="C103" s="84"/>
      <c r="D103" s="94"/>
      <c r="E103" s="94"/>
      <c r="F103" s="94">
        <v>1.5</v>
      </c>
      <c r="G103" s="34"/>
      <c r="H103" s="34"/>
      <c r="I103" s="34"/>
      <c r="J103" s="34">
        <v>950</v>
      </c>
      <c r="K103" s="34">
        <v>6600</v>
      </c>
      <c r="L103" s="34"/>
      <c r="M103" s="34">
        <v>905</v>
      </c>
      <c r="N103" s="95">
        <v>7.51</v>
      </c>
      <c r="O103" s="83">
        <v>0.39583333333333331</v>
      </c>
      <c r="P103" s="34"/>
      <c r="Q103" s="34"/>
      <c r="R103" s="34"/>
      <c r="S103" s="34">
        <v>1.4</v>
      </c>
      <c r="T103" s="34"/>
      <c r="U103" s="34"/>
      <c r="V103" s="34"/>
      <c r="W103" s="34">
        <v>1.6</v>
      </c>
      <c r="X103" s="34">
        <v>3.3</v>
      </c>
      <c r="Y103" s="34"/>
      <c r="Z103" s="34">
        <v>1595</v>
      </c>
      <c r="AA103" s="95">
        <v>7.74</v>
      </c>
      <c r="AB103" s="83">
        <v>0.39930555555555558</v>
      </c>
      <c r="AC103" s="34"/>
      <c r="AD103" s="34"/>
      <c r="AE103" s="34"/>
      <c r="AF103" s="34">
        <v>0.4</v>
      </c>
      <c r="AG103" s="34"/>
      <c r="AH103" s="34"/>
      <c r="AI103" s="34"/>
      <c r="AJ103" s="34">
        <v>300</v>
      </c>
      <c r="AK103" s="34">
        <v>600</v>
      </c>
      <c r="AL103" s="34"/>
      <c r="AM103" s="34">
        <v>7.11</v>
      </c>
      <c r="AN103" s="95">
        <v>7.34</v>
      </c>
      <c r="AO103" s="83">
        <v>0.40277777777777773</v>
      </c>
      <c r="AP103" s="34"/>
      <c r="AQ103" s="34"/>
      <c r="AR103" s="34"/>
      <c r="AS103" s="34">
        <v>0.4</v>
      </c>
      <c r="AT103" s="34"/>
      <c r="AU103" s="34"/>
      <c r="AV103" s="34"/>
      <c r="AW103" s="34">
        <v>130</v>
      </c>
      <c r="AX103" s="34">
        <v>62</v>
      </c>
      <c r="AY103" s="34"/>
      <c r="AZ103" s="34">
        <v>47.1</v>
      </c>
      <c r="BA103" s="95">
        <v>7.44</v>
      </c>
    </row>
    <row r="104" spans="1:53" x14ac:dyDescent="0.35">
      <c r="A104" s="123" t="s">
        <v>207</v>
      </c>
      <c r="B104" s="153">
        <v>0.375</v>
      </c>
      <c r="C104" s="84"/>
      <c r="D104" s="94"/>
      <c r="E104" s="94"/>
      <c r="F104" s="94">
        <v>1.9</v>
      </c>
      <c r="G104" s="34"/>
      <c r="H104" s="34"/>
      <c r="I104" s="34"/>
      <c r="J104" s="34">
        <v>14000</v>
      </c>
      <c r="K104" s="34">
        <v>31000</v>
      </c>
      <c r="L104" s="34"/>
      <c r="M104" s="34">
        <v>801</v>
      </c>
      <c r="N104" s="95">
        <v>7.41</v>
      </c>
      <c r="O104" s="96">
        <v>0.375</v>
      </c>
      <c r="P104" s="34"/>
      <c r="Q104" s="34"/>
      <c r="R104" s="34"/>
      <c r="S104" s="34">
        <v>1.7</v>
      </c>
      <c r="T104" s="34"/>
      <c r="U104" s="34"/>
      <c r="V104" s="34"/>
      <c r="W104" s="34">
        <v>1.6</v>
      </c>
      <c r="X104" s="34">
        <v>3.3</v>
      </c>
      <c r="Y104" s="34"/>
      <c r="Z104" s="34">
        <v>829</v>
      </c>
      <c r="AA104" s="95">
        <v>7.63</v>
      </c>
      <c r="AB104" s="96">
        <v>0.38541666666666669</v>
      </c>
      <c r="AC104" s="34"/>
      <c r="AD104" s="34"/>
      <c r="AE104" s="34"/>
      <c r="AF104" s="34">
        <v>0.4</v>
      </c>
      <c r="AG104" s="34"/>
      <c r="AH104" s="34"/>
      <c r="AI104" s="34"/>
      <c r="AJ104" s="34">
        <v>390</v>
      </c>
      <c r="AK104" s="34">
        <v>780</v>
      </c>
      <c r="AL104" s="34"/>
      <c r="AM104" s="34">
        <v>35.9</v>
      </c>
      <c r="AN104" s="95">
        <v>7.47</v>
      </c>
      <c r="AO104" s="96">
        <v>0.38194444444444442</v>
      </c>
      <c r="AP104" s="34"/>
      <c r="AQ104" s="34"/>
      <c r="AR104" s="34"/>
      <c r="AS104" s="34">
        <v>0.4</v>
      </c>
      <c r="AT104" s="34"/>
      <c r="AU104" s="34"/>
      <c r="AV104" s="34"/>
      <c r="AW104" s="34">
        <v>210</v>
      </c>
      <c r="AX104" s="34">
        <v>320</v>
      </c>
      <c r="AY104" s="34"/>
      <c r="AZ104" s="34">
        <v>41.6</v>
      </c>
      <c r="BA104" s="95">
        <v>7.4</v>
      </c>
    </row>
    <row r="105" spans="1:53" x14ac:dyDescent="0.35">
      <c r="A105" s="123" t="s">
        <v>208</v>
      </c>
      <c r="B105" s="153">
        <v>0.3263888888888889</v>
      </c>
      <c r="C105" s="84">
        <v>41</v>
      </c>
      <c r="D105" s="94">
        <v>120</v>
      </c>
      <c r="E105" s="94">
        <v>3.1</v>
      </c>
      <c r="F105" s="94">
        <v>27</v>
      </c>
      <c r="G105" s="34">
        <v>43</v>
      </c>
      <c r="H105" s="34">
        <v>11</v>
      </c>
      <c r="I105" s="34">
        <v>7.9</v>
      </c>
      <c r="J105" s="34">
        <v>31000</v>
      </c>
      <c r="K105" s="34">
        <v>9900</v>
      </c>
      <c r="L105" s="34">
        <v>90</v>
      </c>
      <c r="M105" s="34">
        <v>992</v>
      </c>
      <c r="N105" s="95">
        <v>7.39</v>
      </c>
      <c r="O105" s="83">
        <v>0.3263888888888889</v>
      </c>
      <c r="P105" s="34">
        <v>2</v>
      </c>
      <c r="Q105" s="34">
        <v>1</v>
      </c>
      <c r="R105" s="34">
        <v>3</v>
      </c>
      <c r="S105" s="34">
        <v>26</v>
      </c>
      <c r="T105" s="34">
        <v>28</v>
      </c>
      <c r="U105" s="34">
        <v>8.1</v>
      </c>
      <c r="V105" s="34">
        <v>7.5</v>
      </c>
      <c r="W105" s="34">
        <v>31</v>
      </c>
      <c r="X105" s="34">
        <v>18</v>
      </c>
      <c r="Y105" s="34">
        <v>0.3</v>
      </c>
      <c r="Z105" s="34">
        <v>1306</v>
      </c>
      <c r="AA105" s="95">
        <v>7.52</v>
      </c>
      <c r="AB105" s="152">
        <v>0.35416666666666669</v>
      </c>
      <c r="AC105" s="34">
        <v>0.65</v>
      </c>
      <c r="AD105" s="34">
        <v>5.4</v>
      </c>
      <c r="AE105" s="34">
        <v>8.5000000000000006E-3</v>
      </c>
      <c r="AF105" s="34">
        <v>0.4</v>
      </c>
      <c r="AG105" s="34">
        <v>1.1000000000000001</v>
      </c>
      <c r="AH105" s="34">
        <v>4.4999999999999998E-2</v>
      </c>
      <c r="AI105" s="34">
        <v>2.1999999999999999E-2</v>
      </c>
      <c r="AJ105" s="34">
        <v>150</v>
      </c>
      <c r="AK105" s="34">
        <v>430</v>
      </c>
      <c r="AL105" s="34">
        <v>3.2</v>
      </c>
      <c r="AM105" s="34">
        <v>255</v>
      </c>
      <c r="AN105" s="95">
        <v>7.13</v>
      </c>
      <c r="AO105" s="152">
        <v>0.3611111111111111</v>
      </c>
      <c r="AP105" s="34">
        <v>0.55000000000000004</v>
      </c>
      <c r="AQ105" s="34">
        <v>30</v>
      </c>
      <c r="AR105" s="34">
        <v>0.24</v>
      </c>
      <c r="AS105" s="34">
        <v>0.87</v>
      </c>
      <c r="AT105" s="34">
        <v>1.2</v>
      </c>
      <c r="AU105" s="34">
        <v>0.34</v>
      </c>
      <c r="AV105" s="34">
        <v>0.27</v>
      </c>
      <c r="AW105" s="34">
        <v>270</v>
      </c>
      <c r="AX105" s="34">
        <v>420</v>
      </c>
      <c r="AY105" s="34">
        <v>4.7</v>
      </c>
      <c r="AZ105" s="34">
        <v>9.83</v>
      </c>
      <c r="BA105" s="95">
        <v>7.26</v>
      </c>
    </row>
    <row r="106" spans="1:53" x14ac:dyDescent="0.35">
      <c r="A106" s="123" t="s">
        <v>209</v>
      </c>
      <c r="B106" s="153">
        <v>0.3125</v>
      </c>
      <c r="C106" s="84"/>
      <c r="D106" s="94"/>
      <c r="E106" s="94"/>
      <c r="F106" s="94">
        <v>37</v>
      </c>
      <c r="G106" s="34"/>
      <c r="H106" s="34"/>
      <c r="I106" s="34"/>
      <c r="J106" s="34">
        <v>8700</v>
      </c>
      <c r="K106" s="34">
        <v>5300</v>
      </c>
      <c r="L106" s="34"/>
      <c r="M106" s="34">
        <v>1097</v>
      </c>
      <c r="N106" s="95">
        <v>7.6</v>
      </c>
      <c r="O106" s="152">
        <v>0.3125</v>
      </c>
      <c r="P106" s="34"/>
      <c r="Q106" s="34"/>
      <c r="R106" s="34"/>
      <c r="S106" s="34">
        <v>36</v>
      </c>
      <c r="T106" s="34"/>
      <c r="U106" s="34"/>
      <c r="V106" s="34"/>
      <c r="W106" s="34">
        <v>1.6</v>
      </c>
      <c r="X106" s="34">
        <v>1.6</v>
      </c>
      <c r="Y106" s="34"/>
      <c r="Z106" s="34">
        <v>1036</v>
      </c>
      <c r="AA106" s="95">
        <v>7.6</v>
      </c>
      <c r="AB106" s="152">
        <v>0.31944444444444448</v>
      </c>
      <c r="AC106" s="34"/>
      <c r="AD106" s="34"/>
      <c r="AE106" s="34"/>
      <c r="AF106" s="34">
        <v>0.4</v>
      </c>
      <c r="AG106" s="34"/>
      <c r="AH106" s="34"/>
      <c r="AI106" s="34"/>
      <c r="AJ106" s="34">
        <v>330</v>
      </c>
      <c r="AK106" s="34">
        <v>480</v>
      </c>
      <c r="AL106" s="34"/>
      <c r="AM106" s="34">
        <v>252</v>
      </c>
      <c r="AN106" s="95">
        <v>6.87</v>
      </c>
      <c r="AO106" s="152">
        <v>0.3263888888888889</v>
      </c>
      <c r="AP106" s="34"/>
      <c r="AQ106" s="34"/>
      <c r="AR106" s="34"/>
      <c r="AS106" s="34">
        <v>2.7</v>
      </c>
      <c r="AT106" s="34"/>
      <c r="AU106" s="34"/>
      <c r="AV106" s="34"/>
      <c r="AW106" s="34">
        <v>430</v>
      </c>
      <c r="AX106" s="34">
        <v>330</v>
      </c>
      <c r="AY106" s="34"/>
      <c r="AZ106" s="34">
        <v>10.62</v>
      </c>
      <c r="BA106" s="95">
        <v>7.22</v>
      </c>
    </row>
    <row r="107" spans="1:53" x14ac:dyDescent="0.35">
      <c r="A107" s="123" t="s">
        <v>210</v>
      </c>
      <c r="B107" s="153">
        <v>0.3125</v>
      </c>
      <c r="C107" s="84"/>
      <c r="D107" s="94"/>
      <c r="E107" s="94"/>
      <c r="F107" s="94">
        <v>34</v>
      </c>
      <c r="G107" s="34"/>
      <c r="H107" s="34"/>
      <c r="I107" s="34"/>
      <c r="J107" s="34">
        <v>4200</v>
      </c>
      <c r="K107" s="34">
        <v>2000</v>
      </c>
      <c r="L107" s="34"/>
      <c r="M107" s="34">
        <v>2.2599999999999998</v>
      </c>
      <c r="N107" s="95">
        <v>7.45</v>
      </c>
      <c r="O107" s="152">
        <v>0.3125</v>
      </c>
      <c r="P107" s="34"/>
      <c r="Q107" s="34"/>
      <c r="R107" s="34"/>
      <c r="S107" s="34">
        <v>30</v>
      </c>
      <c r="T107" s="34"/>
      <c r="U107" s="34"/>
      <c r="V107" s="34"/>
      <c r="W107" s="34">
        <v>4.9000000000000004</v>
      </c>
      <c r="X107" s="34">
        <v>8.1999999999999993</v>
      </c>
      <c r="Y107" s="34"/>
      <c r="Z107" s="34">
        <v>1204</v>
      </c>
      <c r="AA107" s="95">
        <v>7.68</v>
      </c>
      <c r="AB107" s="152">
        <v>0.31944444444444448</v>
      </c>
      <c r="AC107" s="34"/>
      <c r="AD107" s="34"/>
      <c r="AE107" s="34"/>
      <c r="AF107" s="34">
        <v>0.4</v>
      </c>
      <c r="AG107" s="34"/>
      <c r="AH107" s="34"/>
      <c r="AI107" s="34"/>
      <c r="AJ107" s="34">
        <v>5200</v>
      </c>
      <c r="AK107" s="34">
        <v>5900</v>
      </c>
      <c r="AL107" s="34"/>
      <c r="AM107" s="34">
        <v>3.04</v>
      </c>
      <c r="AN107" s="95">
        <v>6.78</v>
      </c>
      <c r="AO107" s="152">
        <v>0.3263888888888889</v>
      </c>
      <c r="AP107" s="34"/>
      <c r="AQ107" s="34"/>
      <c r="AR107" s="34"/>
      <c r="AS107" s="34">
        <v>0.4</v>
      </c>
      <c r="AT107" s="34"/>
      <c r="AU107" s="34"/>
      <c r="AV107" s="34"/>
      <c r="AW107" s="34">
        <v>7700</v>
      </c>
      <c r="AX107" s="34">
        <v>6200</v>
      </c>
      <c r="AY107" s="34"/>
      <c r="AZ107" s="34">
        <v>24.7</v>
      </c>
      <c r="BA107" s="95">
        <v>6.84</v>
      </c>
    </row>
    <row r="108" spans="1:53" x14ac:dyDescent="0.35">
      <c r="A108" s="123" t="s">
        <v>211</v>
      </c>
      <c r="B108" s="153">
        <v>0.625</v>
      </c>
      <c r="C108" s="84"/>
      <c r="D108" s="94"/>
      <c r="E108" s="94"/>
      <c r="F108" s="94">
        <v>27</v>
      </c>
      <c r="G108" s="34"/>
      <c r="H108" s="34"/>
      <c r="I108" s="34"/>
      <c r="J108" s="34">
        <v>0</v>
      </c>
      <c r="K108" s="34">
        <v>5700</v>
      </c>
      <c r="L108" s="34"/>
      <c r="M108" s="34">
        <v>1223</v>
      </c>
      <c r="N108" s="95">
        <v>7.71</v>
      </c>
      <c r="O108" s="152">
        <v>0.625</v>
      </c>
      <c r="P108" s="34"/>
      <c r="Q108" s="34"/>
      <c r="R108" s="34"/>
      <c r="S108" s="34">
        <v>25</v>
      </c>
      <c r="T108" s="34"/>
      <c r="U108" s="34"/>
      <c r="V108" s="34"/>
      <c r="W108" s="34">
        <v>1.6</v>
      </c>
      <c r="X108" s="34">
        <v>1.6</v>
      </c>
      <c r="Y108" s="34"/>
      <c r="Z108" s="34">
        <v>1196</v>
      </c>
      <c r="AA108" s="95">
        <v>7.85</v>
      </c>
      <c r="AB108" s="152">
        <v>0.63194444444444442</v>
      </c>
      <c r="AC108" s="34"/>
      <c r="AD108" s="34"/>
      <c r="AE108" s="34"/>
      <c r="AF108" s="34">
        <v>0.4</v>
      </c>
      <c r="AG108" s="34"/>
      <c r="AH108" s="34"/>
      <c r="AI108" s="34"/>
      <c r="AJ108" s="34">
        <v>2700</v>
      </c>
      <c r="AK108" s="34">
        <v>930</v>
      </c>
      <c r="AL108" s="34"/>
      <c r="AM108" s="34">
        <v>37.5</v>
      </c>
      <c r="AN108" s="95">
        <v>6.83</v>
      </c>
      <c r="AO108" s="152">
        <v>0.63888888888888895</v>
      </c>
      <c r="AP108" s="34"/>
      <c r="AQ108" s="34"/>
      <c r="AR108" s="34"/>
      <c r="AS108" s="34">
        <v>0.4</v>
      </c>
      <c r="AT108" s="34"/>
      <c r="AU108" s="34"/>
      <c r="AV108" s="34"/>
      <c r="AW108" s="34">
        <v>830</v>
      </c>
      <c r="AX108" s="34">
        <v>630</v>
      </c>
      <c r="AY108" s="34"/>
      <c r="AZ108" s="34">
        <v>51.9</v>
      </c>
      <c r="BA108" s="95">
        <v>7.17</v>
      </c>
    </row>
    <row r="109" spans="1:53" x14ac:dyDescent="0.35">
      <c r="A109" s="123" t="s">
        <v>212</v>
      </c>
      <c r="B109" s="153">
        <v>0.375</v>
      </c>
      <c r="C109" s="84"/>
      <c r="D109" s="94"/>
      <c r="E109" s="94"/>
      <c r="F109" s="94">
        <v>30</v>
      </c>
      <c r="G109" s="34"/>
      <c r="H109" s="34"/>
      <c r="I109" s="34"/>
      <c r="J109" s="34">
        <v>6400</v>
      </c>
      <c r="K109" s="34">
        <v>24000</v>
      </c>
      <c r="L109" s="34"/>
      <c r="M109" s="34">
        <v>1185</v>
      </c>
      <c r="N109" s="95">
        <v>7.67</v>
      </c>
      <c r="O109" s="152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95"/>
      <c r="AB109" s="152">
        <v>0.38541666666666669</v>
      </c>
      <c r="AC109" s="34"/>
      <c r="AD109" s="34"/>
      <c r="AE109" s="34"/>
      <c r="AF109" s="34">
        <v>0.4</v>
      </c>
      <c r="AG109" s="34"/>
      <c r="AH109" s="34"/>
      <c r="AI109" s="34"/>
      <c r="AJ109" s="34">
        <v>210</v>
      </c>
      <c r="AK109" s="34">
        <v>710</v>
      </c>
      <c r="AL109" s="34"/>
      <c r="AM109" s="34">
        <v>1410</v>
      </c>
      <c r="AN109" s="95">
        <v>7.29</v>
      </c>
      <c r="AO109" s="152">
        <v>0.39583333333333331</v>
      </c>
      <c r="AP109" s="34"/>
      <c r="AQ109" s="34"/>
      <c r="AR109" s="34"/>
      <c r="AS109" s="34">
        <v>0.78</v>
      </c>
      <c r="AT109" s="34"/>
      <c r="AU109" s="34"/>
      <c r="AV109" s="34"/>
      <c r="AW109" s="34">
        <v>500</v>
      </c>
      <c r="AX109" s="34">
        <v>640</v>
      </c>
      <c r="AY109" s="34"/>
      <c r="AZ109" s="34">
        <v>29200</v>
      </c>
      <c r="BA109" s="95">
        <v>7.06</v>
      </c>
    </row>
    <row r="110" spans="1:53" x14ac:dyDescent="0.35">
      <c r="A110" s="123" t="s">
        <v>213</v>
      </c>
      <c r="B110" s="152"/>
      <c r="C110" s="84"/>
      <c r="D110" s="94"/>
      <c r="E110" s="94"/>
      <c r="F110" s="94"/>
      <c r="G110" s="34"/>
      <c r="H110" s="34"/>
      <c r="I110" s="34"/>
      <c r="J110" s="34"/>
      <c r="K110" s="34"/>
      <c r="L110" s="34"/>
      <c r="M110" s="34"/>
      <c r="N110" s="95"/>
      <c r="O110" s="152">
        <v>0.625</v>
      </c>
      <c r="P110" s="34"/>
      <c r="Q110" s="34"/>
      <c r="R110" s="34"/>
      <c r="S110" s="34">
        <v>25</v>
      </c>
      <c r="T110" s="34"/>
      <c r="U110" s="34"/>
      <c r="V110" s="34"/>
      <c r="W110" s="34">
        <v>3.3</v>
      </c>
      <c r="X110" s="34">
        <v>13</v>
      </c>
      <c r="Y110" s="34"/>
      <c r="Z110" s="34">
        <v>892</v>
      </c>
      <c r="AA110" s="95">
        <v>7.43</v>
      </c>
      <c r="AB110" s="152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95"/>
      <c r="AO110" s="152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95"/>
    </row>
    <row r="111" spans="1:53" x14ac:dyDescent="0.35">
      <c r="A111" s="123" t="s">
        <v>214</v>
      </c>
      <c r="B111" s="153">
        <v>0.60416666666666663</v>
      </c>
      <c r="C111" s="84"/>
      <c r="D111" s="94"/>
      <c r="E111" s="94"/>
      <c r="F111" s="94">
        <v>24</v>
      </c>
      <c r="G111" s="34"/>
      <c r="H111" s="34"/>
      <c r="I111" s="34"/>
      <c r="J111" s="34">
        <v>7700</v>
      </c>
      <c r="K111" s="34">
        <v>21000</v>
      </c>
      <c r="L111" s="34"/>
      <c r="M111" s="34">
        <v>1022</v>
      </c>
      <c r="N111" s="95">
        <v>7.4</v>
      </c>
      <c r="O111" s="152">
        <v>0.69097222222222221</v>
      </c>
      <c r="P111" s="34"/>
      <c r="Q111" s="34"/>
      <c r="R111" s="34"/>
      <c r="S111" s="34">
        <v>21</v>
      </c>
      <c r="T111" s="34"/>
      <c r="U111" s="34"/>
      <c r="V111" s="34"/>
      <c r="W111" s="34">
        <v>1.6</v>
      </c>
      <c r="X111" s="34">
        <v>16</v>
      </c>
      <c r="Y111" s="34"/>
      <c r="Z111" s="34">
        <v>1384</v>
      </c>
      <c r="AA111" s="95">
        <v>7.26</v>
      </c>
      <c r="AB111" s="152">
        <v>0.61458333333333337</v>
      </c>
      <c r="AC111" s="34"/>
      <c r="AD111" s="34"/>
      <c r="AE111" s="34"/>
      <c r="AF111" s="34">
        <v>0.4</v>
      </c>
      <c r="AG111" s="34"/>
      <c r="AH111" s="34"/>
      <c r="AI111" s="34"/>
      <c r="AJ111" s="34">
        <v>600</v>
      </c>
      <c r="AK111" s="34">
        <v>780</v>
      </c>
      <c r="AL111" s="34"/>
      <c r="AM111" s="34">
        <v>33.5</v>
      </c>
      <c r="AN111" s="95">
        <v>6.72</v>
      </c>
      <c r="AO111" s="152">
        <v>0.62152777777777779</v>
      </c>
      <c r="AP111" s="34"/>
      <c r="AQ111" s="34"/>
      <c r="AR111" s="34"/>
      <c r="AS111" s="34">
        <v>0.4</v>
      </c>
      <c r="AT111" s="34"/>
      <c r="AU111" s="34"/>
      <c r="AV111" s="34"/>
      <c r="AW111" s="34">
        <v>480</v>
      </c>
      <c r="AX111" s="34">
        <v>780</v>
      </c>
      <c r="AY111" s="34"/>
      <c r="AZ111" s="34">
        <v>41.5</v>
      </c>
      <c r="BA111" s="95">
        <v>6.91</v>
      </c>
    </row>
    <row r="112" spans="1:53" x14ac:dyDescent="0.35">
      <c r="A112" s="123" t="s">
        <v>215</v>
      </c>
      <c r="B112" s="153"/>
      <c r="C112" s="84"/>
      <c r="D112" s="94"/>
      <c r="E112" s="94"/>
      <c r="F112" s="94"/>
      <c r="G112" s="34"/>
      <c r="H112" s="34"/>
      <c r="I112" s="34"/>
      <c r="J112" s="34"/>
      <c r="K112" s="34"/>
      <c r="L112" s="34"/>
      <c r="M112" s="34"/>
      <c r="N112" s="95"/>
      <c r="O112" s="15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95"/>
      <c r="AB112" s="152">
        <v>0.3923611111111111</v>
      </c>
      <c r="AC112" s="34"/>
      <c r="AD112" s="34"/>
      <c r="AE112" s="34"/>
      <c r="AF112" s="34">
        <v>0.4</v>
      </c>
      <c r="AG112" s="34"/>
      <c r="AH112" s="34"/>
      <c r="AI112" s="34"/>
      <c r="AJ112" s="34">
        <v>1900</v>
      </c>
      <c r="AK112" s="34">
        <v>660</v>
      </c>
      <c r="AL112" s="34"/>
      <c r="AM112" s="34">
        <v>7.17</v>
      </c>
      <c r="AN112" s="95">
        <v>7.07</v>
      </c>
      <c r="AO112" s="152">
        <v>0.39930555555555558</v>
      </c>
      <c r="AP112" s="34"/>
      <c r="AQ112" s="34"/>
      <c r="AR112" s="34"/>
      <c r="AS112" s="34">
        <v>0.4</v>
      </c>
      <c r="AT112" s="34"/>
      <c r="AU112" s="34"/>
      <c r="AV112" s="34"/>
      <c r="AW112" s="34">
        <v>350</v>
      </c>
      <c r="AX112" s="34">
        <v>600</v>
      </c>
      <c r="AY112" s="34"/>
      <c r="AZ112" s="34">
        <v>1367</v>
      </c>
      <c r="BA112" s="95">
        <v>7.01</v>
      </c>
    </row>
    <row r="113" spans="1:53" x14ac:dyDescent="0.35">
      <c r="A113" s="123" t="s">
        <v>216</v>
      </c>
      <c r="B113" s="153">
        <v>0.74305555555555547</v>
      </c>
      <c r="C113" s="84"/>
      <c r="D113" s="94"/>
      <c r="E113" s="94"/>
      <c r="F113" s="94">
        <v>0.42</v>
      </c>
      <c r="G113" s="34"/>
      <c r="H113" s="34"/>
      <c r="I113" s="34"/>
      <c r="J113" s="34">
        <v>5600</v>
      </c>
      <c r="K113" s="34">
        <v>17000</v>
      </c>
      <c r="L113" s="34"/>
      <c r="M113" s="34">
        <v>1.2</v>
      </c>
      <c r="N113" s="95">
        <v>7.44</v>
      </c>
      <c r="O113" s="152">
        <v>0.73958333333333337</v>
      </c>
      <c r="P113" s="34"/>
      <c r="Q113" s="34"/>
      <c r="R113" s="34"/>
      <c r="S113" s="34">
        <v>1.2</v>
      </c>
      <c r="T113" s="34"/>
      <c r="U113" s="34"/>
      <c r="V113" s="34"/>
      <c r="W113" s="34">
        <v>1.6</v>
      </c>
      <c r="X113" s="34">
        <v>780</v>
      </c>
      <c r="Y113" s="34"/>
      <c r="Z113" s="34">
        <v>1.3720000000000001</v>
      </c>
      <c r="AA113" s="95">
        <v>7.28</v>
      </c>
      <c r="AB113" s="152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95"/>
      <c r="AO113" s="152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95"/>
    </row>
    <row r="114" spans="1:53" ht="13.15" thickBot="1" x14ac:dyDescent="0.4">
      <c r="A114" s="125" t="s">
        <v>217</v>
      </c>
      <c r="B114" s="160">
        <v>0.36458333333333331</v>
      </c>
      <c r="C114" s="98">
        <v>17</v>
      </c>
      <c r="D114" s="99">
        <v>91</v>
      </c>
      <c r="E114" s="99">
        <v>6.5</v>
      </c>
      <c r="F114" s="99">
        <v>0.4</v>
      </c>
      <c r="G114" s="100">
        <v>9.5</v>
      </c>
      <c r="H114" s="100">
        <v>7.4</v>
      </c>
      <c r="I114" s="100">
        <v>6</v>
      </c>
      <c r="J114" s="100">
        <v>7400</v>
      </c>
      <c r="K114" s="100">
        <v>40000</v>
      </c>
      <c r="L114" s="100">
        <v>91</v>
      </c>
      <c r="M114" s="100">
        <v>836</v>
      </c>
      <c r="N114" s="101">
        <v>7.35</v>
      </c>
      <c r="O114" s="158">
        <v>0.37152777777777773</v>
      </c>
      <c r="P114" s="100">
        <v>0.5</v>
      </c>
      <c r="Q114" s="100">
        <v>1</v>
      </c>
      <c r="R114" s="100">
        <v>6.2</v>
      </c>
      <c r="S114" s="100">
        <v>0.4</v>
      </c>
      <c r="T114" s="100">
        <v>0.84</v>
      </c>
      <c r="U114" s="100">
        <v>6.3</v>
      </c>
      <c r="V114" s="100">
        <v>6.2</v>
      </c>
      <c r="W114" s="100">
        <v>1.6</v>
      </c>
      <c r="X114" s="100">
        <v>1.6</v>
      </c>
      <c r="Y114" s="100">
        <v>1</v>
      </c>
      <c r="Z114" s="100">
        <v>1202</v>
      </c>
      <c r="AA114" s="101">
        <v>7.38</v>
      </c>
      <c r="AB114" s="158">
        <v>0.3611111111111111</v>
      </c>
      <c r="AC114" s="100">
        <v>1.5</v>
      </c>
      <c r="AD114" s="100">
        <v>3</v>
      </c>
      <c r="AE114" s="100">
        <v>0.12</v>
      </c>
      <c r="AF114" s="100">
        <v>0.4</v>
      </c>
      <c r="AG114" s="100">
        <v>0.74</v>
      </c>
      <c r="AH114" s="100">
        <v>9.1999999999999998E-2</v>
      </c>
      <c r="AI114" s="100">
        <v>4.4999999999999998E-2</v>
      </c>
      <c r="AJ114" s="100">
        <v>2200</v>
      </c>
      <c r="AK114" s="100">
        <v>3900</v>
      </c>
      <c r="AL114" s="100">
        <v>3</v>
      </c>
      <c r="AM114" s="100">
        <v>250</v>
      </c>
      <c r="AN114" s="101">
        <v>6.97</v>
      </c>
      <c r="AO114" s="158">
        <v>0.35416666666666669</v>
      </c>
      <c r="AP114" s="100">
        <v>0.64</v>
      </c>
      <c r="AQ114" s="100">
        <v>8.4</v>
      </c>
      <c r="AR114" s="100">
        <v>0.63</v>
      </c>
      <c r="AS114" s="100">
        <v>0.4</v>
      </c>
      <c r="AT114" s="100">
        <v>0.61</v>
      </c>
      <c r="AU114" s="100">
        <v>0.17</v>
      </c>
      <c r="AV114" s="100">
        <v>0.1</v>
      </c>
      <c r="AW114" s="100">
        <v>2400</v>
      </c>
      <c r="AX114" s="100">
        <v>3300</v>
      </c>
      <c r="AY114" s="100">
        <v>8.4</v>
      </c>
      <c r="AZ114" s="100">
        <v>243</v>
      </c>
      <c r="BA114" s="101">
        <v>6.91</v>
      </c>
    </row>
    <row r="115" spans="1:53" x14ac:dyDescent="0.35">
      <c r="A115" s="138">
        <v>42473</v>
      </c>
      <c r="B115" s="154">
        <v>0.60416666666666663</v>
      </c>
      <c r="C115" s="90"/>
      <c r="D115" s="89"/>
      <c r="E115" s="89"/>
      <c r="F115" s="89">
        <v>0.4</v>
      </c>
      <c r="G115" s="90"/>
      <c r="H115" s="90"/>
      <c r="I115" s="90"/>
      <c r="J115" s="90">
        <v>960</v>
      </c>
      <c r="K115" s="90">
        <v>26000</v>
      </c>
      <c r="L115" s="90"/>
      <c r="M115" s="90"/>
      <c r="N115" s="91">
        <v>7.46</v>
      </c>
      <c r="O115" s="157">
        <v>0.60416666666666663</v>
      </c>
      <c r="P115" s="90"/>
      <c r="Q115" s="90"/>
      <c r="R115" s="90"/>
      <c r="S115" s="90">
        <v>0.4</v>
      </c>
      <c r="T115" s="90"/>
      <c r="U115" s="90"/>
      <c r="V115" s="90"/>
      <c r="W115" s="90">
        <v>1.6</v>
      </c>
      <c r="X115" s="90">
        <v>8.1999999999999993</v>
      </c>
      <c r="Y115" s="90"/>
      <c r="Z115" s="90"/>
      <c r="AA115" s="91">
        <v>7.21</v>
      </c>
      <c r="AB115" s="157">
        <v>0.625</v>
      </c>
      <c r="AC115" s="90"/>
      <c r="AD115" s="90"/>
      <c r="AE115" s="90"/>
      <c r="AF115" s="90">
        <v>0.4</v>
      </c>
      <c r="AG115" s="90"/>
      <c r="AH115" s="90"/>
      <c r="AI115" s="90"/>
      <c r="AJ115" s="90">
        <v>290</v>
      </c>
      <c r="AK115" s="90">
        <v>220</v>
      </c>
      <c r="AL115" s="90"/>
      <c r="AM115" s="90"/>
      <c r="AN115" s="91">
        <v>6.91</v>
      </c>
      <c r="AO115" s="157">
        <v>0.64583333333333337</v>
      </c>
      <c r="AP115" s="90"/>
      <c r="AQ115" s="90"/>
      <c r="AR115" s="90"/>
      <c r="AS115" s="90">
        <v>0.4</v>
      </c>
      <c r="AT115" s="90"/>
      <c r="AU115" s="90"/>
      <c r="AV115" s="90"/>
      <c r="AW115" s="90">
        <v>430</v>
      </c>
      <c r="AX115" s="90">
        <v>230</v>
      </c>
      <c r="AY115" s="90"/>
      <c r="AZ115" s="90"/>
      <c r="BA115" s="91">
        <v>7.34</v>
      </c>
    </row>
    <row r="116" spans="1:53" x14ac:dyDescent="0.35">
      <c r="A116" s="43">
        <v>42501</v>
      </c>
      <c r="B116" s="155">
        <v>0.625</v>
      </c>
      <c r="C116" s="34">
        <v>17</v>
      </c>
      <c r="D116" s="94">
        <v>69</v>
      </c>
      <c r="E116" s="94">
        <v>0.95</v>
      </c>
      <c r="F116" s="94">
        <v>11</v>
      </c>
      <c r="G116" s="34">
        <v>17</v>
      </c>
      <c r="H116" s="34">
        <v>12</v>
      </c>
      <c r="I116" s="34">
        <v>9.9</v>
      </c>
      <c r="J116" s="34">
        <v>1500</v>
      </c>
      <c r="K116" s="34">
        <v>2900</v>
      </c>
      <c r="L116" s="34">
        <v>38</v>
      </c>
      <c r="M116" s="34">
        <v>639</v>
      </c>
      <c r="N116" s="95">
        <v>7.45</v>
      </c>
      <c r="O116" s="152">
        <v>0.62847222222222221</v>
      </c>
      <c r="P116" s="34">
        <v>3</v>
      </c>
      <c r="Q116" s="34">
        <v>3.6</v>
      </c>
      <c r="R116" s="34">
        <v>2.7</v>
      </c>
      <c r="S116" s="34">
        <v>8.5</v>
      </c>
      <c r="T116" s="34">
        <v>9</v>
      </c>
      <c r="U116" s="34">
        <v>10</v>
      </c>
      <c r="V116" s="34">
        <v>10</v>
      </c>
      <c r="W116" s="34">
        <v>1.6</v>
      </c>
      <c r="X116" s="34">
        <v>1.6</v>
      </c>
      <c r="Y116" s="34">
        <v>0.3</v>
      </c>
      <c r="Z116" s="34">
        <v>732</v>
      </c>
      <c r="AA116" s="95">
        <v>7.32</v>
      </c>
      <c r="AB116" s="152">
        <v>0.64583333333333337</v>
      </c>
      <c r="AC116" s="34">
        <v>0.5</v>
      </c>
      <c r="AD116" s="34">
        <v>14</v>
      </c>
      <c r="AE116" s="34">
        <v>0.02</v>
      </c>
      <c r="AF116" s="34">
        <v>0.4</v>
      </c>
      <c r="AG116" s="34">
        <v>0.26</v>
      </c>
      <c r="AH116" s="34">
        <v>2.3E-2</v>
      </c>
      <c r="AI116" s="34">
        <v>1.7000000000000001E-2</v>
      </c>
      <c r="AJ116" s="34">
        <v>800</v>
      </c>
      <c r="AK116" s="34">
        <v>530</v>
      </c>
      <c r="AL116" s="34">
        <v>1.5</v>
      </c>
      <c r="AM116" s="34">
        <v>4.9800000000000004</v>
      </c>
      <c r="AN116" s="95">
        <v>7.04</v>
      </c>
      <c r="AO116" s="152">
        <v>0.65972222222222221</v>
      </c>
      <c r="AP116" s="34">
        <v>0.53</v>
      </c>
      <c r="AQ116" s="34">
        <v>85</v>
      </c>
      <c r="AR116" s="34">
        <v>9.8000000000000004E-2</v>
      </c>
      <c r="AS116" s="34">
        <v>0.4</v>
      </c>
      <c r="AT116" s="34">
        <v>0.47</v>
      </c>
      <c r="AU116" s="34">
        <v>0.21</v>
      </c>
      <c r="AV116" s="34">
        <v>0.21</v>
      </c>
      <c r="AW116" s="34">
        <v>920</v>
      </c>
      <c r="AX116" s="34">
        <v>750</v>
      </c>
      <c r="AY116" s="34">
        <v>3.9</v>
      </c>
      <c r="AZ116" s="34">
        <v>27.7</v>
      </c>
      <c r="BA116" s="95">
        <v>7.22</v>
      </c>
    </row>
    <row r="117" spans="1:53" x14ac:dyDescent="0.35">
      <c r="A117" s="43">
        <v>42534</v>
      </c>
      <c r="B117" s="155">
        <v>0.34027777777777773</v>
      </c>
      <c r="C117" s="34"/>
      <c r="D117" s="94"/>
      <c r="E117" s="94"/>
      <c r="F117" s="94">
        <v>6.9</v>
      </c>
      <c r="G117" s="34"/>
      <c r="H117" s="34"/>
      <c r="I117" s="34"/>
      <c r="J117" s="34">
        <v>9000</v>
      </c>
      <c r="K117" s="34">
        <v>28000</v>
      </c>
      <c r="L117" s="34"/>
      <c r="M117" s="34">
        <v>659</v>
      </c>
      <c r="N117" s="95">
        <v>7.7</v>
      </c>
      <c r="O117" s="152">
        <v>0.34375</v>
      </c>
      <c r="P117" s="34"/>
      <c r="Q117" s="34"/>
      <c r="R117" s="34"/>
      <c r="S117" s="34">
        <v>7.1</v>
      </c>
      <c r="T117" s="34"/>
      <c r="U117" s="34"/>
      <c r="V117" s="34"/>
      <c r="W117" s="34">
        <v>16</v>
      </c>
      <c r="X117" s="34">
        <v>70</v>
      </c>
      <c r="Y117" s="34"/>
      <c r="Z117" s="34">
        <v>929</v>
      </c>
      <c r="AA117" s="95">
        <v>7.95</v>
      </c>
      <c r="AB117" s="152">
        <v>0.3125</v>
      </c>
      <c r="AC117" s="34"/>
      <c r="AD117" s="34"/>
      <c r="AE117" s="34"/>
      <c r="AF117" s="34">
        <v>0.4</v>
      </c>
      <c r="AG117" s="34"/>
      <c r="AH117" s="34"/>
      <c r="AI117" s="34"/>
      <c r="AJ117" s="34">
        <v>280</v>
      </c>
      <c r="AK117" s="34">
        <v>58</v>
      </c>
      <c r="AL117" s="34"/>
      <c r="AM117" s="34">
        <v>3.54</v>
      </c>
      <c r="AN117" s="95">
        <v>7.13</v>
      </c>
      <c r="AO117" s="152">
        <v>0.32291666666666669</v>
      </c>
      <c r="AP117" s="34"/>
      <c r="AQ117" s="34"/>
      <c r="AR117" s="34"/>
      <c r="AS117" s="34">
        <v>0.4</v>
      </c>
      <c r="AT117" s="34"/>
      <c r="AU117" s="34"/>
      <c r="AV117" s="34"/>
      <c r="AW117" s="34">
        <v>310</v>
      </c>
      <c r="AX117" s="34">
        <v>290</v>
      </c>
      <c r="AY117" s="34"/>
      <c r="AZ117" s="34">
        <v>26.4</v>
      </c>
      <c r="BA117" s="95">
        <v>7.21</v>
      </c>
    </row>
    <row r="118" spans="1:53" x14ac:dyDescent="0.35">
      <c r="A118" s="43">
        <v>42566</v>
      </c>
      <c r="B118" s="152">
        <v>0.33333333333333331</v>
      </c>
      <c r="C118" s="34">
        <v>15</v>
      </c>
      <c r="D118" s="94">
        <v>61</v>
      </c>
      <c r="E118" s="94">
        <v>0.3</v>
      </c>
      <c r="F118" s="94">
        <v>11</v>
      </c>
      <c r="G118" s="34">
        <v>18</v>
      </c>
      <c r="H118" s="34">
        <v>7.6</v>
      </c>
      <c r="I118" s="34">
        <v>6.2</v>
      </c>
      <c r="J118" s="34">
        <v>2700</v>
      </c>
      <c r="K118" s="34">
        <v>2800</v>
      </c>
      <c r="L118" s="34">
        <v>50</v>
      </c>
      <c r="M118" s="34">
        <v>524</v>
      </c>
      <c r="N118" s="95">
        <v>7.67</v>
      </c>
      <c r="O118" s="152">
        <v>0.3298611111111111</v>
      </c>
      <c r="P118" s="34">
        <v>1.4</v>
      </c>
      <c r="Q118" s="34">
        <v>1.2</v>
      </c>
      <c r="R118" s="34">
        <v>0.32</v>
      </c>
      <c r="S118" s="34">
        <v>9.6</v>
      </c>
      <c r="T118" s="34">
        <v>10</v>
      </c>
      <c r="U118" s="34">
        <v>5.9</v>
      </c>
      <c r="V118" s="34">
        <v>5.6</v>
      </c>
      <c r="W118" s="34">
        <v>1.6</v>
      </c>
      <c r="X118" s="34">
        <v>1.6</v>
      </c>
      <c r="Y118" s="34">
        <v>0.2</v>
      </c>
      <c r="Z118" s="34">
        <v>493</v>
      </c>
      <c r="AA118" s="95">
        <v>7.78</v>
      </c>
      <c r="AB118" s="152">
        <v>0.31944444444444448</v>
      </c>
      <c r="AC118" s="34">
        <v>0.5</v>
      </c>
      <c r="AD118" s="34">
        <v>1</v>
      </c>
      <c r="AE118" s="34">
        <v>0.27</v>
      </c>
      <c r="AF118" s="34">
        <v>0.4</v>
      </c>
      <c r="AG118" s="34">
        <v>0.32</v>
      </c>
      <c r="AH118" s="34">
        <v>3.6999999999999998E-2</v>
      </c>
      <c r="AI118" s="34">
        <v>1.4999999999999999E-2</v>
      </c>
      <c r="AJ118" s="34">
        <v>80</v>
      </c>
      <c r="AK118" s="34">
        <v>100</v>
      </c>
      <c r="AL118" s="34">
        <v>5.9</v>
      </c>
      <c r="AM118" s="34">
        <v>223</v>
      </c>
      <c r="AN118" s="95">
        <v>6.96</v>
      </c>
      <c r="AO118" s="152">
        <v>0.3125</v>
      </c>
      <c r="AP118" s="34">
        <v>0.5</v>
      </c>
      <c r="AQ118" s="34">
        <v>15</v>
      </c>
      <c r="AR118" s="34">
        <v>0.44</v>
      </c>
      <c r="AS118" s="34">
        <v>0.4</v>
      </c>
      <c r="AT118" s="34">
        <v>0.28999999999999998</v>
      </c>
      <c r="AU118" s="34">
        <v>3.4000000000000002E-2</v>
      </c>
      <c r="AV118" s="34">
        <v>1.7000000000000001E-2</v>
      </c>
      <c r="AW118" s="34">
        <v>140</v>
      </c>
      <c r="AX118" s="34">
        <v>370</v>
      </c>
      <c r="AY118" s="34">
        <v>4.9000000000000004</v>
      </c>
      <c r="AZ118" s="34">
        <v>4.53</v>
      </c>
      <c r="BA118" s="95">
        <v>6.69</v>
      </c>
    </row>
    <row r="119" spans="1:53" x14ac:dyDescent="0.35">
      <c r="A119" s="43">
        <v>42605</v>
      </c>
      <c r="B119" s="152">
        <v>0.625</v>
      </c>
      <c r="C119" s="34"/>
      <c r="D119" s="94"/>
      <c r="E119" s="94"/>
      <c r="F119" s="94">
        <v>5.3</v>
      </c>
      <c r="G119" s="34"/>
      <c r="H119" s="34"/>
      <c r="I119" s="34"/>
      <c r="J119" s="34">
        <v>810</v>
      </c>
      <c r="K119" s="34">
        <v>3700</v>
      </c>
      <c r="L119" s="34"/>
      <c r="M119" s="34">
        <v>454</v>
      </c>
      <c r="N119" s="95">
        <v>8.59</v>
      </c>
      <c r="O119" s="152">
        <v>0.63194444444444442</v>
      </c>
      <c r="P119" s="34"/>
      <c r="Q119" s="34"/>
      <c r="R119" s="34"/>
      <c r="S119" s="34">
        <v>4.8</v>
      </c>
      <c r="T119" s="34"/>
      <c r="U119" s="34"/>
      <c r="V119" s="34"/>
      <c r="W119" s="34">
        <v>1.6</v>
      </c>
      <c r="X119" s="34">
        <v>1.6</v>
      </c>
      <c r="Y119" s="34"/>
      <c r="Z119" s="34">
        <v>444</v>
      </c>
      <c r="AA119" s="95">
        <v>7.98</v>
      </c>
      <c r="AB119" s="152">
        <v>0.63888888888888895</v>
      </c>
      <c r="AC119" s="34"/>
      <c r="AD119" s="34"/>
      <c r="AE119" s="34"/>
      <c r="AF119" s="34">
        <v>0.4</v>
      </c>
      <c r="AG119" s="34"/>
      <c r="AH119" s="34"/>
      <c r="AI119" s="34"/>
      <c r="AJ119" s="34">
        <v>16</v>
      </c>
      <c r="AK119" s="34">
        <v>240</v>
      </c>
      <c r="AL119" s="34"/>
      <c r="AM119" s="34">
        <v>1563</v>
      </c>
      <c r="AN119" s="95">
        <v>7.07</v>
      </c>
      <c r="AO119" s="152">
        <v>0.64583333333333337</v>
      </c>
      <c r="AP119" s="34"/>
      <c r="AQ119" s="34"/>
      <c r="AR119" s="34"/>
      <c r="AS119" s="34">
        <v>0.4</v>
      </c>
      <c r="AT119" s="34"/>
      <c r="AU119" s="34"/>
      <c r="AV119" s="34"/>
      <c r="AW119" s="34">
        <v>78</v>
      </c>
      <c r="AX119" s="34">
        <v>250</v>
      </c>
      <c r="AY119" s="34"/>
      <c r="AZ119" s="34">
        <v>5.89</v>
      </c>
      <c r="BA119" s="95">
        <v>6.85</v>
      </c>
    </row>
    <row r="120" spans="1:53" x14ac:dyDescent="0.35">
      <c r="A120" s="43">
        <v>42621</v>
      </c>
      <c r="B120" s="152">
        <v>0.64583333333333337</v>
      </c>
      <c r="C120" s="34">
        <v>22</v>
      </c>
      <c r="D120" s="94">
        <v>70</v>
      </c>
      <c r="E120" s="94">
        <v>1.3</v>
      </c>
      <c r="F120" s="94">
        <v>7.1</v>
      </c>
      <c r="G120" s="34">
        <v>14</v>
      </c>
      <c r="H120" s="34">
        <v>6.7</v>
      </c>
      <c r="I120" s="34">
        <v>4.3</v>
      </c>
      <c r="J120" s="34">
        <v>170</v>
      </c>
      <c r="K120" s="34">
        <v>140</v>
      </c>
      <c r="L120" s="34">
        <v>45</v>
      </c>
      <c r="M120" s="34">
        <v>451</v>
      </c>
      <c r="N120" s="95">
        <v>7.36</v>
      </c>
      <c r="O120" s="152">
        <v>0.64583333333333337</v>
      </c>
      <c r="P120" s="34">
        <v>1.3</v>
      </c>
      <c r="Q120" s="34">
        <v>1.8</v>
      </c>
      <c r="R120" s="34">
        <v>1.4</v>
      </c>
      <c r="S120" s="34">
        <v>6.4</v>
      </c>
      <c r="T120" s="34">
        <v>7.8</v>
      </c>
      <c r="U120" s="34">
        <v>4.3</v>
      </c>
      <c r="V120" s="34">
        <v>3.9</v>
      </c>
      <c r="W120" s="34">
        <v>1.6</v>
      </c>
      <c r="X120" s="34">
        <v>1.6</v>
      </c>
      <c r="Y120" s="34">
        <v>0.1</v>
      </c>
      <c r="Z120" s="34">
        <v>436</v>
      </c>
      <c r="AA120" s="95">
        <v>7.84</v>
      </c>
      <c r="AB120" s="152">
        <v>0.625</v>
      </c>
      <c r="AC120" s="34">
        <v>0.59</v>
      </c>
      <c r="AD120" s="34">
        <v>2.6</v>
      </c>
      <c r="AE120" s="34">
        <v>4.5999999999999999E-2</v>
      </c>
      <c r="AF120" s="34">
        <v>0.4</v>
      </c>
      <c r="AG120" s="34">
        <v>0.33</v>
      </c>
      <c r="AH120" s="34">
        <v>1.4999999999999999E-2</v>
      </c>
      <c r="AI120" s="34">
        <v>1.2E-2</v>
      </c>
      <c r="AJ120" s="34">
        <v>110</v>
      </c>
      <c r="AK120" s="34">
        <v>280</v>
      </c>
      <c r="AL120" s="34">
        <v>2.1</v>
      </c>
      <c r="AM120" s="34">
        <v>818</v>
      </c>
      <c r="AN120" s="95">
        <v>7.17</v>
      </c>
      <c r="AO120" s="164">
        <v>0.63541666666666663</v>
      </c>
      <c r="AP120" s="34">
        <v>0.73</v>
      </c>
      <c r="AQ120" s="34">
        <v>25</v>
      </c>
      <c r="AR120" s="34">
        <v>3.3000000000000002E-2</v>
      </c>
      <c r="AS120" s="34">
        <v>0.4</v>
      </c>
      <c r="AT120" s="34">
        <v>0.2</v>
      </c>
      <c r="AU120" s="34">
        <v>1.6E-2</v>
      </c>
      <c r="AV120" s="34">
        <v>1.4999999999999999E-2</v>
      </c>
      <c r="AW120" s="34">
        <v>56</v>
      </c>
      <c r="AX120" s="34">
        <v>64</v>
      </c>
      <c r="AY120" s="34">
        <v>1.6</v>
      </c>
      <c r="AZ120" s="34">
        <v>21.7</v>
      </c>
      <c r="BA120" s="95">
        <v>7.47</v>
      </c>
    </row>
    <row r="121" spans="1:53" x14ac:dyDescent="0.35">
      <c r="A121" s="176">
        <v>42654</v>
      </c>
      <c r="B121" s="78">
        <v>0.34722222222222227</v>
      </c>
      <c r="C121" s="84"/>
      <c r="D121" s="94"/>
      <c r="E121" s="94"/>
      <c r="F121" s="94">
        <v>12</v>
      </c>
      <c r="G121" s="34"/>
      <c r="H121" s="34"/>
      <c r="I121" s="34"/>
      <c r="J121" s="34">
        <v>2500</v>
      </c>
      <c r="K121" s="34">
        <v>15000</v>
      </c>
      <c r="L121" s="34"/>
      <c r="M121" s="34">
        <v>0.45</v>
      </c>
      <c r="N121" s="95">
        <v>7.5</v>
      </c>
      <c r="O121" s="83">
        <v>0.34722222222222227</v>
      </c>
      <c r="P121" s="34"/>
      <c r="Q121" s="34"/>
      <c r="R121" s="34"/>
      <c r="S121" s="34">
        <v>11</v>
      </c>
      <c r="T121" s="34"/>
      <c r="U121" s="34"/>
      <c r="V121" s="34"/>
      <c r="W121" s="34">
        <v>1.6</v>
      </c>
      <c r="X121" s="34">
        <v>1.7</v>
      </c>
      <c r="Y121" s="34"/>
      <c r="Z121" s="34">
        <v>0.69</v>
      </c>
      <c r="AA121" s="95">
        <v>7.57</v>
      </c>
      <c r="AB121" s="83">
        <v>0.35416666666666669</v>
      </c>
      <c r="AC121" s="34"/>
      <c r="AD121" s="34"/>
      <c r="AE121" s="34"/>
      <c r="AF121" s="34">
        <v>0.4</v>
      </c>
      <c r="AG121" s="34"/>
      <c r="AH121" s="34"/>
      <c r="AI121" s="34"/>
      <c r="AJ121" s="34">
        <v>62</v>
      </c>
      <c r="AK121" s="34">
        <v>730</v>
      </c>
      <c r="AL121" s="34"/>
      <c r="AM121" s="34">
        <v>0.13869999999999999</v>
      </c>
      <c r="AN121" s="95">
        <v>7.26</v>
      </c>
      <c r="AO121" s="83">
        <v>0.3611111111111111</v>
      </c>
      <c r="AP121" s="34"/>
      <c r="AQ121" s="34"/>
      <c r="AR121" s="34"/>
      <c r="AS121" s="34">
        <v>0.4</v>
      </c>
      <c r="AT121" s="34"/>
      <c r="AU121" s="34"/>
      <c r="AV121" s="34"/>
      <c r="AW121" s="34">
        <v>70</v>
      </c>
      <c r="AX121" s="34">
        <v>400</v>
      </c>
      <c r="AY121" s="34"/>
      <c r="AZ121" s="34">
        <v>0.14649999999999999</v>
      </c>
      <c r="BA121" s="95">
        <v>7.09</v>
      </c>
    </row>
    <row r="122" spans="1:53" x14ac:dyDescent="0.35">
      <c r="A122" s="176">
        <v>42683</v>
      </c>
      <c r="B122" s="78">
        <v>0.33333333333333331</v>
      </c>
      <c r="C122" s="84">
        <v>33</v>
      </c>
      <c r="D122" s="94">
        <v>120</v>
      </c>
      <c r="E122" s="94">
        <v>17</v>
      </c>
      <c r="F122" s="94">
        <v>0.69</v>
      </c>
      <c r="G122" s="34">
        <v>11</v>
      </c>
      <c r="H122" s="34">
        <v>5.8</v>
      </c>
      <c r="I122" s="34">
        <v>3.6</v>
      </c>
      <c r="J122" s="34">
        <v>2200</v>
      </c>
      <c r="K122" s="34">
        <v>7400</v>
      </c>
      <c r="L122" s="34">
        <v>55</v>
      </c>
      <c r="M122" s="34">
        <v>492</v>
      </c>
      <c r="N122" s="95">
        <v>6.8</v>
      </c>
      <c r="O122" s="83">
        <v>0.34027777777777773</v>
      </c>
      <c r="P122" s="34">
        <v>0.84</v>
      </c>
      <c r="Q122" s="34">
        <v>3.4</v>
      </c>
      <c r="R122" s="34">
        <v>18</v>
      </c>
      <c r="S122" s="34">
        <v>0.4</v>
      </c>
      <c r="T122" s="34">
        <v>0.83</v>
      </c>
      <c r="U122" s="34">
        <v>3.7</v>
      </c>
      <c r="V122" s="34">
        <v>3.1</v>
      </c>
      <c r="W122" s="34">
        <v>1.6</v>
      </c>
      <c r="X122" s="34">
        <v>1.6</v>
      </c>
      <c r="Y122" s="34">
        <v>0.2</v>
      </c>
      <c r="Z122" s="34">
        <v>486</v>
      </c>
      <c r="AA122" s="95">
        <v>6.83</v>
      </c>
      <c r="AB122" s="83">
        <v>0.34375</v>
      </c>
      <c r="AC122" s="34">
        <v>0.61</v>
      </c>
      <c r="AD122" s="34">
        <v>6.8</v>
      </c>
      <c r="AE122" s="34">
        <v>1.7999999999999999E-2</v>
      </c>
      <c r="AF122" s="34">
        <v>0.4</v>
      </c>
      <c r="AG122" s="34">
        <v>0.23</v>
      </c>
      <c r="AH122" s="34">
        <v>2.7E-2</v>
      </c>
      <c r="AI122" s="34">
        <v>1.0999999999999999E-2</v>
      </c>
      <c r="AJ122" s="34">
        <v>100</v>
      </c>
      <c r="AK122" s="34">
        <v>580</v>
      </c>
      <c r="AL122" s="34">
        <v>4.4000000000000004</v>
      </c>
      <c r="AM122" s="34">
        <v>197</v>
      </c>
      <c r="AN122" s="95">
        <v>7.17</v>
      </c>
      <c r="AO122" s="83">
        <v>0.35069444444444442</v>
      </c>
      <c r="AP122" s="34">
        <v>0.75</v>
      </c>
      <c r="AQ122" s="34">
        <v>24</v>
      </c>
      <c r="AR122" s="34">
        <v>0.99</v>
      </c>
      <c r="AS122" s="34">
        <v>0.4</v>
      </c>
      <c r="AT122" s="34">
        <v>0.27</v>
      </c>
      <c r="AU122" s="34">
        <v>0.25</v>
      </c>
      <c r="AV122" s="34">
        <v>0.17</v>
      </c>
      <c r="AW122" s="34">
        <v>440</v>
      </c>
      <c r="AX122" s="34">
        <v>710</v>
      </c>
      <c r="AY122" s="34">
        <v>4.5999999999999996</v>
      </c>
      <c r="AZ122" s="34">
        <v>3.49</v>
      </c>
      <c r="BA122" s="95">
        <v>7.05</v>
      </c>
    </row>
    <row r="123" spans="1:53" x14ac:dyDescent="0.35">
      <c r="A123" s="176">
        <v>42717</v>
      </c>
      <c r="B123" s="78">
        <v>0.5625</v>
      </c>
      <c r="C123" s="84"/>
      <c r="D123" s="94"/>
      <c r="E123" s="94"/>
      <c r="F123" s="94">
        <v>0.4</v>
      </c>
      <c r="G123" s="34"/>
      <c r="H123" s="34"/>
      <c r="I123" s="34"/>
      <c r="J123" s="34">
        <v>1500</v>
      </c>
      <c r="K123" s="34">
        <v>12000</v>
      </c>
      <c r="L123" s="34"/>
      <c r="M123" s="34">
        <v>599</v>
      </c>
      <c r="N123" s="95">
        <v>7.36</v>
      </c>
      <c r="O123" s="83">
        <v>0.56597222222222221</v>
      </c>
      <c r="P123" s="34"/>
      <c r="Q123" s="34"/>
      <c r="R123" s="34"/>
      <c r="S123" s="34">
        <v>0.4</v>
      </c>
      <c r="T123" s="34"/>
      <c r="U123" s="34"/>
      <c r="V123" s="34"/>
      <c r="W123" s="34">
        <v>1.7</v>
      </c>
      <c r="X123" s="34">
        <v>1.7</v>
      </c>
      <c r="Y123" s="34"/>
      <c r="Z123" s="34">
        <v>603</v>
      </c>
      <c r="AA123" s="95">
        <v>7.89</v>
      </c>
      <c r="AB123" s="83">
        <v>0.56944444444444442</v>
      </c>
      <c r="AC123" s="34"/>
      <c r="AD123" s="34"/>
      <c r="AE123" s="34"/>
      <c r="AF123" s="34">
        <v>0.4</v>
      </c>
      <c r="AG123" s="34"/>
      <c r="AH123" s="34"/>
      <c r="AI123" s="34"/>
      <c r="AJ123" s="34">
        <v>110</v>
      </c>
      <c r="AK123" s="34">
        <v>2300</v>
      </c>
      <c r="AL123" s="34"/>
      <c r="AM123" s="34">
        <v>5.75</v>
      </c>
      <c r="AN123" s="95">
        <v>7.17</v>
      </c>
      <c r="AO123" s="83">
        <v>0.57638888888888895</v>
      </c>
      <c r="AP123" s="34"/>
      <c r="AQ123" s="34"/>
      <c r="AR123" s="34"/>
      <c r="AS123" s="34">
        <v>0.4</v>
      </c>
      <c r="AT123" s="34"/>
      <c r="AU123" s="34"/>
      <c r="AV123" s="34"/>
      <c r="AW123" s="34">
        <v>330</v>
      </c>
      <c r="AX123" s="34">
        <v>660</v>
      </c>
      <c r="AY123" s="34"/>
      <c r="AZ123" s="34">
        <v>27</v>
      </c>
      <c r="BA123" s="95">
        <v>7.03</v>
      </c>
    </row>
    <row r="124" spans="1:53" x14ac:dyDescent="0.35">
      <c r="A124" s="176">
        <v>42726</v>
      </c>
      <c r="B124" s="78">
        <v>0.36458333333333331</v>
      </c>
      <c r="C124" s="84"/>
      <c r="D124" s="94"/>
      <c r="E124" s="94"/>
      <c r="F124" s="94">
        <v>0.4</v>
      </c>
      <c r="G124" s="34"/>
      <c r="H124" s="34"/>
      <c r="I124" s="34"/>
      <c r="J124" s="34">
        <v>3500</v>
      </c>
      <c r="K124" s="34">
        <v>8800</v>
      </c>
      <c r="L124" s="34"/>
      <c r="M124" s="34">
        <v>620</v>
      </c>
      <c r="N124" s="95">
        <v>6.95</v>
      </c>
      <c r="O124" s="83">
        <v>0.36458333333333331</v>
      </c>
      <c r="P124" s="34"/>
      <c r="Q124" s="34"/>
      <c r="R124" s="34"/>
      <c r="S124" s="34">
        <v>0.4</v>
      </c>
      <c r="T124" s="34"/>
      <c r="U124" s="34"/>
      <c r="V124" s="34"/>
      <c r="W124" s="34">
        <v>1.6</v>
      </c>
      <c r="X124" s="34">
        <v>3.3</v>
      </c>
      <c r="Y124" s="34"/>
      <c r="Z124" s="34">
        <v>792</v>
      </c>
      <c r="AA124" s="95">
        <v>7.27</v>
      </c>
      <c r="AB124" s="83">
        <v>0.36805555555555558</v>
      </c>
      <c r="AC124" s="34"/>
      <c r="AD124" s="34"/>
      <c r="AE124" s="34"/>
      <c r="AF124" s="34">
        <v>0.4</v>
      </c>
      <c r="AG124" s="34"/>
      <c r="AH124" s="34"/>
      <c r="AI124" s="34"/>
      <c r="AJ124" s="34">
        <v>5900</v>
      </c>
      <c r="AK124" s="34">
        <v>7700</v>
      </c>
      <c r="AL124" s="34"/>
      <c r="AM124" s="34">
        <v>2.19</v>
      </c>
      <c r="AN124" s="95">
        <v>6.93</v>
      </c>
      <c r="AO124" s="83">
        <v>0.375</v>
      </c>
      <c r="AP124" s="34"/>
      <c r="AQ124" s="34"/>
      <c r="AR124" s="34"/>
      <c r="AS124" s="34">
        <v>0.4</v>
      </c>
      <c r="AT124" s="34"/>
      <c r="AU124" s="34"/>
      <c r="AV124" s="34"/>
      <c r="AW124" s="34">
        <v>8800</v>
      </c>
      <c r="AX124" s="34">
        <v>17000</v>
      </c>
      <c r="AY124" s="34"/>
      <c r="AZ124" s="34">
        <v>8.6</v>
      </c>
      <c r="BA124" s="95">
        <v>6.89</v>
      </c>
    </row>
    <row r="125" spans="1:53" x14ac:dyDescent="0.35">
      <c r="A125" s="176">
        <v>42734</v>
      </c>
      <c r="B125" s="78">
        <v>0.375</v>
      </c>
      <c r="C125" s="84"/>
      <c r="D125" s="94"/>
      <c r="E125" s="94"/>
      <c r="F125" s="94">
        <v>1.1000000000000001</v>
      </c>
      <c r="G125" s="34"/>
      <c r="H125" s="34"/>
      <c r="I125" s="34"/>
      <c r="J125" s="34">
        <v>22000</v>
      </c>
      <c r="K125" s="34">
        <v>48000</v>
      </c>
      <c r="L125" s="34"/>
      <c r="M125" s="34"/>
      <c r="N125" s="6"/>
      <c r="O125" s="83">
        <v>0.375</v>
      </c>
      <c r="P125" s="34"/>
      <c r="Q125" s="34"/>
      <c r="R125" s="34"/>
      <c r="S125" s="34">
        <v>0.72</v>
      </c>
      <c r="T125" s="34"/>
      <c r="U125" s="34"/>
      <c r="V125" s="34"/>
      <c r="W125" s="34">
        <v>1.6</v>
      </c>
      <c r="X125" s="34">
        <v>1.6</v>
      </c>
      <c r="Y125" s="34"/>
      <c r="Z125" s="34"/>
      <c r="AA125" s="95"/>
      <c r="AB125" s="83">
        <v>0.38194444444444442</v>
      </c>
      <c r="AC125" s="34"/>
      <c r="AD125" s="34"/>
      <c r="AE125" s="34"/>
      <c r="AF125" s="34">
        <v>0.4</v>
      </c>
      <c r="AG125" s="34"/>
      <c r="AH125" s="34"/>
      <c r="AI125" s="34"/>
      <c r="AJ125" s="34">
        <v>290</v>
      </c>
      <c r="AK125" s="34">
        <v>680</v>
      </c>
      <c r="AL125" s="34"/>
      <c r="AM125" s="34"/>
      <c r="AN125" s="95"/>
      <c r="AO125" s="83">
        <v>0.37847222222222227</v>
      </c>
      <c r="AP125" s="34"/>
      <c r="AQ125" s="34"/>
      <c r="AR125" s="34"/>
      <c r="AS125" s="34">
        <v>0.4</v>
      </c>
      <c r="AT125" s="34"/>
      <c r="AU125" s="34"/>
      <c r="AV125" s="34"/>
      <c r="AW125" s="34">
        <v>430</v>
      </c>
      <c r="AX125" s="34">
        <v>2000</v>
      </c>
      <c r="AY125" s="34"/>
      <c r="AZ125" s="34"/>
      <c r="BA125" s="95"/>
    </row>
    <row r="126" spans="1:53" x14ac:dyDescent="0.35">
      <c r="A126" s="176">
        <v>42741</v>
      </c>
      <c r="B126" s="78">
        <v>0.36458333333333331</v>
      </c>
      <c r="C126" s="84"/>
      <c r="D126" s="94"/>
      <c r="E126" s="94"/>
      <c r="F126" s="94">
        <v>23</v>
      </c>
      <c r="G126" s="34"/>
      <c r="H126" s="34"/>
      <c r="I126" s="34"/>
      <c r="J126" s="34">
        <v>6700</v>
      </c>
      <c r="K126" s="34">
        <v>6000</v>
      </c>
      <c r="L126" s="34"/>
      <c r="M126" s="34">
        <v>966</v>
      </c>
      <c r="N126" s="95">
        <v>7.48</v>
      </c>
      <c r="O126" s="83">
        <v>0.36805555555555558</v>
      </c>
      <c r="P126" s="34"/>
      <c r="Q126" s="34"/>
      <c r="R126" s="34"/>
      <c r="S126" s="34">
        <v>22</v>
      </c>
      <c r="T126" s="34"/>
      <c r="U126" s="34"/>
      <c r="V126" s="34"/>
      <c r="W126" s="34">
        <v>4.9000000000000004</v>
      </c>
      <c r="X126" s="34">
        <v>6.6</v>
      </c>
      <c r="Y126" s="34"/>
      <c r="Z126" s="34">
        <v>1312</v>
      </c>
      <c r="AA126" s="95">
        <v>7.66</v>
      </c>
      <c r="AB126" s="83">
        <v>0.37152777777777773</v>
      </c>
      <c r="AC126" s="34"/>
      <c r="AD126" s="34"/>
      <c r="AE126" s="34"/>
      <c r="AF126" s="34">
        <v>0.4</v>
      </c>
      <c r="AG126" s="34"/>
      <c r="AH126" s="34"/>
      <c r="AI126" s="34"/>
      <c r="AJ126" s="34">
        <v>52</v>
      </c>
      <c r="AK126" s="34">
        <v>400</v>
      </c>
      <c r="AL126" s="34"/>
      <c r="AM126" s="34">
        <v>4.21</v>
      </c>
      <c r="AN126" s="95">
        <v>7.25</v>
      </c>
      <c r="AO126" s="83">
        <v>0.375</v>
      </c>
      <c r="AP126" s="34"/>
      <c r="AQ126" s="34"/>
      <c r="AR126" s="34"/>
      <c r="AS126" s="34">
        <v>2.2000000000000002</v>
      </c>
      <c r="AT126" s="34"/>
      <c r="AU126" s="34"/>
      <c r="AV126" s="34"/>
      <c r="AW126" s="34">
        <v>300</v>
      </c>
      <c r="AX126" s="34">
        <v>560</v>
      </c>
      <c r="AY126" s="34"/>
      <c r="AZ126" s="34">
        <v>13.79</v>
      </c>
      <c r="BA126" s="95">
        <v>7.02</v>
      </c>
    </row>
    <row r="127" spans="1:53" x14ac:dyDescent="0.35">
      <c r="A127" s="176">
        <v>42745</v>
      </c>
      <c r="B127" s="78">
        <v>0.36805555555555558</v>
      </c>
      <c r="C127" s="84"/>
      <c r="D127" s="94"/>
      <c r="E127" s="94"/>
      <c r="F127" s="94">
        <v>33</v>
      </c>
      <c r="G127" s="34"/>
      <c r="H127" s="34"/>
      <c r="I127" s="34"/>
      <c r="J127" s="34">
        <v>7900</v>
      </c>
      <c r="K127" s="34">
        <v>2700</v>
      </c>
      <c r="L127" s="34"/>
      <c r="M127" s="34">
        <v>997</v>
      </c>
      <c r="N127" s="95">
        <v>7.36</v>
      </c>
      <c r="O127" s="83">
        <v>0.375</v>
      </c>
      <c r="P127" s="34"/>
      <c r="Q127" s="34"/>
      <c r="R127" s="34"/>
      <c r="S127" s="34">
        <v>12</v>
      </c>
      <c r="T127" s="34"/>
      <c r="U127" s="34"/>
      <c r="V127" s="34"/>
      <c r="W127" s="34">
        <v>1.6</v>
      </c>
      <c r="X127" s="34">
        <v>1.6</v>
      </c>
      <c r="Y127" s="34"/>
      <c r="Z127" s="34">
        <v>967</v>
      </c>
      <c r="AA127" s="95">
        <v>6.93</v>
      </c>
      <c r="AB127" s="83">
        <v>0.3888888888888889</v>
      </c>
      <c r="AC127" s="34"/>
      <c r="AD127" s="34"/>
      <c r="AE127" s="34"/>
      <c r="AF127" s="34">
        <v>0.4</v>
      </c>
      <c r="AG127" s="34"/>
      <c r="AH127" s="34"/>
      <c r="AI127" s="34"/>
      <c r="AJ127" s="34">
        <v>64</v>
      </c>
      <c r="AK127" s="34">
        <v>600</v>
      </c>
      <c r="AL127" s="34"/>
      <c r="AM127" s="34">
        <v>21.6</v>
      </c>
      <c r="AN127" s="95">
        <v>6.99</v>
      </c>
      <c r="AO127" s="83">
        <v>0.38194444444444442</v>
      </c>
      <c r="AP127" s="34"/>
      <c r="AQ127" s="34"/>
      <c r="AR127" s="34"/>
      <c r="AS127" s="34">
        <v>0.42</v>
      </c>
      <c r="AT127" s="34"/>
      <c r="AU127" s="34"/>
      <c r="AV127" s="34"/>
      <c r="AW127" s="34">
        <v>530</v>
      </c>
      <c r="AX127" s="34">
        <v>1500</v>
      </c>
      <c r="AY127" s="34"/>
      <c r="AZ127" s="34">
        <v>31.4</v>
      </c>
      <c r="BA127" s="95">
        <v>6.9</v>
      </c>
    </row>
    <row r="128" spans="1:53" x14ac:dyDescent="0.35">
      <c r="A128" s="176">
        <v>42754</v>
      </c>
      <c r="B128" s="78">
        <v>0.36805555555555558</v>
      </c>
      <c r="C128" s="84">
        <v>29</v>
      </c>
      <c r="D128" s="94">
        <v>67</v>
      </c>
      <c r="E128" s="94">
        <v>0.03</v>
      </c>
      <c r="F128" s="94">
        <v>54</v>
      </c>
      <c r="G128" s="34">
        <v>61</v>
      </c>
      <c r="H128" s="34">
        <v>14</v>
      </c>
      <c r="I128" s="34">
        <v>10</v>
      </c>
      <c r="J128" s="34">
        <v>25000</v>
      </c>
      <c r="K128" s="34">
        <v>40000</v>
      </c>
      <c r="L128" s="34">
        <v>40</v>
      </c>
      <c r="M128" s="34">
        <v>1599</v>
      </c>
      <c r="N128" s="95">
        <v>7.61</v>
      </c>
      <c r="O128" s="83">
        <v>0.36805555555555558</v>
      </c>
      <c r="P128" s="34">
        <v>2.2999999999999998</v>
      </c>
      <c r="Q128" s="34">
        <v>1</v>
      </c>
      <c r="R128" s="34">
        <v>0.02</v>
      </c>
      <c r="S128" s="34">
        <v>51</v>
      </c>
      <c r="T128" s="34">
        <v>52</v>
      </c>
      <c r="U128" s="34">
        <v>13</v>
      </c>
      <c r="V128" s="34">
        <v>9.6</v>
      </c>
      <c r="W128" s="34">
        <v>1.6</v>
      </c>
      <c r="X128" s="34">
        <v>1.6</v>
      </c>
      <c r="Y128" s="34">
        <v>1.1000000000000001</v>
      </c>
      <c r="Z128" s="34">
        <v>1267</v>
      </c>
      <c r="AA128" s="95">
        <v>7.87</v>
      </c>
      <c r="AB128" s="83">
        <v>0.3611111111111111</v>
      </c>
      <c r="AC128" s="34">
        <v>0.8</v>
      </c>
      <c r="AD128" s="34">
        <v>47</v>
      </c>
      <c r="AE128" s="34">
        <v>1.7999999999999999E-2</v>
      </c>
      <c r="AF128" s="34">
        <v>0.4</v>
      </c>
      <c r="AG128" s="34">
        <v>0.81</v>
      </c>
      <c r="AH128" s="34">
        <v>4.7E-2</v>
      </c>
      <c r="AI128" s="34">
        <v>0.01</v>
      </c>
      <c r="AJ128" s="34">
        <v>260</v>
      </c>
      <c r="AK128" s="34">
        <v>900</v>
      </c>
      <c r="AL128" s="34">
        <v>9</v>
      </c>
      <c r="AM128" s="34">
        <v>24.6</v>
      </c>
      <c r="AN128" s="95">
        <v>6.93</v>
      </c>
      <c r="AO128" s="83">
        <v>0.35416666666666669</v>
      </c>
      <c r="AP128" s="34">
        <v>0.52</v>
      </c>
      <c r="AQ128" s="34">
        <v>43</v>
      </c>
      <c r="AR128" s="34">
        <v>2.9000000000000001E-2</v>
      </c>
      <c r="AS128" s="34">
        <v>0.4</v>
      </c>
      <c r="AT128" s="34">
        <v>0.38</v>
      </c>
      <c r="AU128" s="34">
        <v>4.2000000000000003E-2</v>
      </c>
      <c r="AV128" s="34">
        <v>1.4999999999999999E-2</v>
      </c>
      <c r="AW128" s="34">
        <v>430</v>
      </c>
      <c r="AX128" s="34">
        <v>800</v>
      </c>
      <c r="AY128" s="34">
        <v>4.4000000000000004</v>
      </c>
      <c r="AZ128" s="34">
        <v>34.1</v>
      </c>
      <c r="BA128" s="95">
        <v>6.91</v>
      </c>
    </row>
    <row r="129" spans="1:53" x14ac:dyDescent="0.35">
      <c r="A129" s="176">
        <v>42758</v>
      </c>
      <c r="B129" s="78">
        <v>0.36458333333333331</v>
      </c>
      <c r="C129" s="84"/>
      <c r="D129" s="94"/>
      <c r="E129" s="94"/>
      <c r="F129" s="94">
        <v>57</v>
      </c>
      <c r="G129" s="34"/>
      <c r="H129" s="34"/>
      <c r="I129" s="34"/>
      <c r="J129" s="34">
        <v>22000</v>
      </c>
      <c r="K129" s="34">
        <v>28000</v>
      </c>
      <c r="L129" s="34"/>
      <c r="M129" s="34">
        <v>1192</v>
      </c>
      <c r="N129" s="95">
        <v>7.53</v>
      </c>
      <c r="O129" s="83">
        <v>0.36805555555555558</v>
      </c>
      <c r="P129" s="34"/>
      <c r="Q129" s="34"/>
      <c r="R129" s="34"/>
      <c r="S129" s="34">
        <v>51</v>
      </c>
      <c r="T129" s="34"/>
      <c r="U129" s="34"/>
      <c r="V129" s="34"/>
      <c r="W129" s="34">
        <v>1.6</v>
      </c>
      <c r="X129" s="34">
        <v>3.3</v>
      </c>
      <c r="Y129" s="34"/>
      <c r="Z129" s="34">
        <v>1203</v>
      </c>
      <c r="AA129" s="95">
        <v>7.51</v>
      </c>
      <c r="AB129" s="83">
        <v>0.37152777777777773</v>
      </c>
      <c r="AC129" s="34"/>
      <c r="AD129" s="34"/>
      <c r="AE129" s="34"/>
      <c r="AF129" s="34">
        <v>0.4</v>
      </c>
      <c r="AG129" s="34"/>
      <c r="AH129" s="34"/>
      <c r="AI129" s="34"/>
      <c r="AJ129" s="34">
        <v>250</v>
      </c>
      <c r="AK129" s="34">
        <v>770</v>
      </c>
      <c r="AL129" s="34"/>
      <c r="AM129" s="34">
        <v>7.11</v>
      </c>
      <c r="AN129" s="95">
        <v>7.14</v>
      </c>
      <c r="AO129" s="83">
        <v>0.375</v>
      </c>
      <c r="AP129" s="34"/>
      <c r="AQ129" s="34"/>
      <c r="AR129" s="34"/>
      <c r="AS129" s="34">
        <v>0.91</v>
      </c>
      <c r="AT129" s="34"/>
      <c r="AU129" s="34"/>
      <c r="AV129" s="34"/>
      <c r="AW129" s="34">
        <v>410</v>
      </c>
      <c r="AX129" s="34">
        <v>580</v>
      </c>
      <c r="AY129" s="34"/>
      <c r="AZ129" s="34">
        <v>20.66</v>
      </c>
      <c r="BA129" s="95">
        <v>6.88</v>
      </c>
    </row>
    <row r="130" spans="1:53" x14ac:dyDescent="0.35">
      <c r="A130" s="180" t="s">
        <v>220</v>
      </c>
      <c r="B130" s="78">
        <v>0.625</v>
      </c>
      <c r="C130" s="84"/>
      <c r="D130" s="94"/>
      <c r="E130" s="94"/>
      <c r="F130" s="94">
        <v>50</v>
      </c>
      <c r="G130" s="34"/>
      <c r="H130" s="34"/>
      <c r="I130" s="34"/>
      <c r="J130" s="34">
        <v>3100</v>
      </c>
      <c r="K130" s="34">
        <v>1700</v>
      </c>
      <c r="L130" s="34"/>
      <c r="M130" s="34">
        <v>1093</v>
      </c>
      <c r="N130" s="95">
        <v>7.69</v>
      </c>
      <c r="O130" s="83">
        <v>0.625</v>
      </c>
      <c r="P130" s="34"/>
      <c r="Q130" s="34"/>
      <c r="R130" s="34"/>
      <c r="S130" s="34">
        <v>43</v>
      </c>
      <c r="T130" s="34"/>
      <c r="U130" s="34"/>
      <c r="V130" s="34"/>
      <c r="W130" s="34">
        <v>1.6</v>
      </c>
      <c r="X130" s="34">
        <v>1.6</v>
      </c>
      <c r="Y130" s="34"/>
      <c r="Z130" s="34">
        <v>1296</v>
      </c>
      <c r="AA130" s="95">
        <v>7.39</v>
      </c>
      <c r="AB130" s="83">
        <v>0.63888888888888895</v>
      </c>
      <c r="AC130" s="34"/>
      <c r="AD130" s="34"/>
      <c r="AE130" s="34"/>
      <c r="AF130" s="34">
        <v>0.4</v>
      </c>
      <c r="AG130" s="34"/>
      <c r="AH130" s="34"/>
      <c r="AI130" s="34"/>
      <c r="AJ130" s="34">
        <v>2500</v>
      </c>
      <c r="AK130" s="34">
        <v>7100</v>
      </c>
      <c r="AL130" s="34"/>
      <c r="AM130" s="34">
        <v>13.69</v>
      </c>
      <c r="AN130" s="95">
        <v>7.13</v>
      </c>
      <c r="AO130" s="83">
        <v>0.64583333333333337</v>
      </c>
      <c r="AP130" s="34"/>
      <c r="AQ130" s="34"/>
      <c r="AR130" s="34"/>
      <c r="AS130" s="34">
        <v>0.57999999999999996</v>
      </c>
      <c r="AT130" s="34"/>
      <c r="AU130" s="34"/>
      <c r="AV130" s="34"/>
      <c r="AW130" s="34">
        <v>18</v>
      </c>
      <c r="AX130" s="34">
        <v>200</v>
      </c>
      <c r="AY130" s="34"/>
      <c r="AZ130" s="34">
        <v>33</v>
      </c>
      <c r="BA130" s="95">
        <v>7.42</v>
      </c>
    </row>
    <row r="131" spans="1:53" x14ac:dyDescent="0.35">
      <c r="A131" s="123" t="s">
        <v>226</v>
      </c>
      <c r="B131" s="78">
        <v>0.44444444444444442</v>
      </c>
      <c r="C131" s="84"/>
      <c r="D131" s="94"/>
      <c r="E131" s="94"/>
      <c r="F131" s="94">
        <v>34</v>
      </c>
      <c r="G131" s="34"/>
      <c r="H131" s="34"/>
      <c r="I131" s="34"/>
      <c r="J131" s="34">
        <v>7100</v>
      </c>
      <c r="K131" s="34">
        <v>5900</v>
      </c>
      <c r="L131" s="34"/>
      <c r="M131" s="34">
        <v>1.413</v>
      </c>
      <c r="N131" s="95">
        <v>7.67</v>
      </c>
      <c r="O131" s="83">
        <v>0.44791666666666669</v>
      </c>
      <c r="P131" s="34"/>
      <c r="Q131" s="34"/>
      <c r="R131" s="34"/>
      <c r="S131" s="34">
        <v>34</v>
      </c>
      <c r="T131" s="34"/>
      <c r="U131" s="34"/>
      <c r="V131" s="34"/>
      <c r="W131" s="34">
        <v>1.7</v>
      </c>
      <c r="X131" s="34">
        <v>1.6</v>
      </c>
      <c r="Y131" s="34"/>
      <c r="Z131" s="34">
        <v>2.21</v>
      </c>
      <c r="AA131" s="95">
        <v>7.91</v>
      </c>
      <c r="AB131" s="83">
        <v>0.43402777777777773</v>
      </c>
      <c r="AC131" s="34"/>
      <c r="AD131" s="34"/>
      <c r="AE131" s="34"/>
      <c r="AF131" s="34">
        <v>0.67</v>
      </c>
      <c r="AG131" s="34"/>
      <c r="AH131" s="34"/>
      <c r="AI131" s="34"/>
      <c r="AJ131" s="34">
        <v>640</v>
      </c>
      <c r="AK131" s="34">
        <v>2600</v>
      </c>
      <c r="AL131" s="34"/>
      <c r="AM131" s="34">
        <v>30</v>
      </c>
      <c r="AN131" s="95">
        <v>6.75</v>
      </c>
      <c r="AO131" s="83">
        <v>0.44097222222222227</v>
      </c>
      <c r="AP131" s="34"/>
      <c r="AQ131" s="34"/>
      <c r="AR131" s="34"/>
      <c r="AS131" s="34">
        <v>3.3</v>
      </c>
      <c r="AT131" s="34"/>
      <c r="AU131" s="34"/>
      <c r="AV131" s="34"/>
      <c r="AW131" s="34">
        <v>96</v>
      </c>
      <c r="AX131" s="34">
        <v>370</v>
      </c>
      <c r="AY131" s="34"/>
      <c r="AZ131" s="34">
        <v>48.2</v>
      </c>
      <c r="BA131" s="95">
        <v>7.43</v>
      </c>
    </row>
    <row r="132" spans="1:53" x14ac:dyDescent="0.35">
      <c r="A132" s="123" t="s">
        <v>234</v>
      </c>
      <c r="B132" s="78">
        <v>0.77083333333333337</v>
      </c>
      <c r="C132" s="84"/>
      <c r="D132" s="94"/>
      <c r="E132" s="94"/>
      <c r="F132" s="94">
        <v>6.5</v>
      </c>
      <c r="G132" s="34"/>
      <c r="H132" s="34"/>
      <c r="I132" s="34"/>
      <c r="J132" s="34">
        <v>5100</v>
      </c>
      <c r="K132" s="34">
        <v>6200</v>
      </c>
      <c r="L132" s="34"/>
      <c r="M132" s="34">
        <v>1970</v>
      </c>
      <c r="N132" s="95">
        <v>6.99</v>
      </c>
      <c r="O132" s="83">
        <v>0.76041666666666663</v>
      </c>
      <c r="P132" s="34"/>
      <c r="Q132" s="34"/>
      <c r="R132" s="34"/>
      <c r="S132" s="34">
        <v>9.8000000000000007</v>
      </c>
      <c r="T132" s="34"/>
      <c r="U132" s="34"/>
      <c r="V132" s="34"/>
      <c r="W132" s="34">
        <v>1.6</v>
      </c>
      <c r="X132" s="34">
        <v>1.6</v>
      </c>
      <c r="Y132" s="34"/>
      <c r="Z132" s="34">
        <v>1235</v>
      </c>
      <c r="AA132" s="95">
        <v>7.18</v>
      </c>
      <c r="AB132" s="83">
        <v>0.75694444444444453</v>
      </c>
      <c r="AC132" s="34"/>
      <c r="AD132" s="34"/>
      <c r="AE132" s="34"/>
      <c r="AF132" s="34">
        <v>0.4</v>
      </c>
      <c r="AG132" s="34"/>
      <c r="AH132" s="34"/>
      <c r="AI132" s="34"/>
      <c r="AJ132" s="34">
        <v>760</v>
      </c>
      <c r="AK132" s="34">
        <v>2600</v>
      </c>
      <c r="AL132" s="34"/>
      <c r="AM132" s="34">
        <v>39.6</v>
      </c>
      <c r="AN132" s="95">
        <v>7.14</v>
      </c>
      <c r="AO132" s="83">
        <v>0.76041666666666663</v>
      </c>
      <c r="AP132" s="34"/>
      <c r="AQ132" s="34"/>
      <c r="AR132" s="34"/>
      <c r="AS132" s="34">
        <v>0.4</v>
      </c>
      <c r="AT132" s="34"/>
      <c r="AU132" s="34"/>
      <c r="AV132" s="34"/>
      <c r="AW132" s="34">
        <v>2100</v>
      </c>
      <c r="AX132" s="34">
        <v>790</v>
      </c>
      <c r="AY132" s="34"/>
      <c r="AZ132" s="34">
        <v>11.01</v>
      </c>
      <c r="BA132" s="95">
        <v>6.77</v>
      </c>
    </row>
    <row r="133" spans="1:53" ht="13.15" thickBot="1" x14ac:dyDescent="0.4">
      <c r="A133" s="177">
        <v>42814</v>
      </c>
      <c r="B133" s="181">
        <v>0.36458333333333331</v>
      </c>
      <c r="C133" s="98">
        <v>23</v>
      </c>
      <c r="D133" s="99">
        <v>65</v>
      </c>
      <c r="E133" s="99">
        <v>4.8</v>
      </c>
      <c r="F133" s="99">
        <v>0.44</v>
      </c>
      <c r="G133" s="100">
        <v>8.3000000000000007</v>
      </c>
      <c r="H133" s="100">
        <v>7.8</v>
      </c>
      <c r="I133" s="100">
        <v>5.8</v>
      </c>
      <c r="J133" s="100">
        <v>3100</v>
      </c>
      <c r="K133" s="100">
        <v>32000</v>
      </c>
      <c r="L133" s="100">
        <v>40</v>
      </c>
      <c r="M133" s="100">
        <v>514</v>
      </c>
      <c r="N133" s="101">
        <v>7.07</v>
      </c>
      <c r="O133" s="85">
        <v>0.36805555555555558</v>
      </c>
      <c r="P133" s="100">
        <v>1.3</v>
      </c>
      <c r="Q133" s="100">
        <v>1.8</v>
      </c>
      <c r="R133" s="100">
        <v>4.5</v>
      </c>
      <c r="S133" s="100">
        <v>0.42</v>
      </c>
      <c r="T133" s="100">
        <v>1.1000000000000001</v>
      </c>
      <c r="U133" s="100">
        <v>6</v>
      </c>
      <c r="V133" s="100">
        <v>5.5</v>
      </c>
      <c r="W133" s="100">
        <v>1.6</v>
      </c>
      <c r="X133" s="100">
        <v>1.6</v>
      </c>
      <c r="Y133" s="100">
        <v>0.15</v>
      </c>
      <c r="Z133" s="100">
        <v>539</v>
      </c>
      <c r="AA133" s="101">
        <v>7.43</v>
      </c>
      <c r="AB133" s="85">
        <v>0.38194444444444442</v>
      </c>
      <c r="AC133" s="100">
        <v>1.2</v>
      </c>
      <c r="AD133" s="100">
        <v>4.5999999999999996</v>
      </c>
      <c r="AE133" s="100">
        <v>2.4E-2</v>
      </c>
      <c r="AF133" s="100">
        <v>0.4</v>
      </c>
      <c r="AG133" s="100">
        <v>0.37</v>
      </c>
      <c r="AH133" s="100">
        <v>7.3999999999999996E-2</v>
      </c>
      <c r="AI133" s="100">
        <v>3.4000000000000002E-2</v>
      </c>
      <c r="AJ133" s="100">
        <v>94</v>
      </c>
      <c r="AK133" s="100">
        <v>710</v>
      </c>
      <c r="AL133" s="100">
        <v>6.2</v>
      </c>
      <c r="AM133" s="100">
        <v>340</v>
      </c>
      <c r="AN133" s="101">
        <v>6.96</v>
      </c>
      <c r="AO133" s="85">
        <v>0.3611111111111111</v>
      </c>
      <c r="AP133" s="100">
        <v>1.4</v>
      </c>
      <c r="AQ133" s="100">
        <v>11</v>
      </c>
      <c r="AR133" s="100">
        <v>0.48</v>
      </c>
      <c r="AS133" s="100">
        <v>0.4</v>
      </c>
      <c r="AT133" s="100">
        <v>0.48</v>
      </c>
      <c r="AU133" s="100">
        <v>0.62</v>
      </c>
      <c r="AV133" s="100">
        <v>0.46</v>
      </c>
      <c r="AW133" s="100">
        <v>200</v>
      </c>
      <c r="AX133" s="100">
        <v>540</v>
      </c>
      <c r="AY133" s="100">
        <v>5.4</v>
      </c>
      <c r="AZ133" s="100">
        <v>2053</v>
      </c>
      <c r="BA133" s="101">
        <v>7.03</v>
      </c>
    </row>
    <row r="135" spans="1:53" x14ac:dyDescent="0.35">
      <c r="K135">
        <f>AVERAGE(K123:K133)</f>
        <v>17390.909090909092</v>
      </c>
      <c r="X135">
        <f>AVERAGE(X123:X133)</f>
        <v>2.372727272727273</v>
      </c>
      <c r="AK135">
        <f>AVERAGE(AK123:AK133)</f>
        <v>2396.3636363636365</v>
      </c>
      <c r="AT135" s="182" t="s">
        <v>197</v>
      </c>
      <c r="AU135" s="182" t="s">
        <v>252</v>
      </c>
      <c r="AW135">
        <f>AVERAGE(AW115:AW133)</f>
        <v>846.73684210526312</v>
      </c>
      <c r="AX135">
        <f>AVERAGE(AX115:AX133)</f>
        <v>1477.0526315789473</v>
      </c>
    </row>
    <row r="136" spans="1:53" x14ac:dyDescent="0.35">
      <c r="AT136" s="182" t="s">
        <v>197</v>
      </c>
      <c r="AU136" s="182" t="s">
        <v>253</v>
      </c>
      <c r="AW136">
        <f>AVERAGE(AW4:AW133)</f>
        <v>860.44640000000004</v>
      </c>
      <c r="AX136">
        <f>AVERAGE(AX4:AX133)</f>
        <v>1355.5840000000001</v>
      </c>
    </row>
    <row r="138" spans="1:53" x14ac:dyDescent="0.35">
      <c r="AT138" s="182" t="s">
        <v>254</v>
      </c>
      <c r="AX138">
        <f>_xlfn.PERCENTILE.INC(AX4:AX133,0.95)</f>
        <v>5880</v>
      </c>
    </row>
  </sheetData>
  <mergeCells count="4">
    <mergeCell ref="AB1:AN1"/>
    <mergeCell ref="AO1:BA1"/>
    <mergeCell ref="B1:N1"/>
    <mergeCell ref="O1:AA1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Summary</vt:lpstr>
      <vt:lpstr>Hahei</vt:lpstr>
      <vt:lpstr>Diurnal Sampling</vt:lpstr>
      <vt:lpstr>Daily Volumes</vt:lpstr>
      <vt:lpstr>Trends</vt:lpstr>
      <vt:lpstr>Trending Data</vt:lpstr>
      <vt:lpstr>FocusChart</vt:lpstr>
      <vt:lpstr>Chart1</vt:lpstr>
      <vt:lpstr>Hahei!Print_Area</vt:lpstr>
      <vt:lpstr>Summary!Print_Area</vt:lpstr>
      <vt:lpstr>Trends!Print_Area</vt:lpstr>
    </vt:vector>
  </TitlesOfParts>
  <Company>United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Water</dc:creator>
  <cp:lastModifiedBy>Bill Stead</cp:lastModifiedBy>
  <cp:lastPrinted>2017-12-20T19:57:06Z</cp:lastPrinted>
  <dcterms:created xsi:type="dcterms:W3CDTF">2008-01-02T08:38:38Z</dcterms:created>
  <dcterms:modified xsi:type="dcterms:W3CDTF">2017-12-20T20:06:52Z</dcterms:modified>
</cp:coreProperties>
</file>