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smith\Documents\Phil Smith\Annual Reports\Draft To TCDC\2021\Wastewater\Hahei WWTP 135636\"/>
    </mc:Choice>
  </mc:AlternateContent>
  <bookViews>
    <workbookView xWindow="-204" yWindow="-60" windowWidth="15300" windowHeight="4236" tabRatio="722" activeTab="3"/>
  </bookViews>
  <sheets>
    <sheet name="Summary" sheetId="4" r:id="rId1"/>
    <sheet name="Hahei" sheetId="22" r:id="rId2"/>
    <sheet name="Daily Volumes" sheetId="23" r:id="rId3"/>
    <sheet name="Trends" sheetId="25" r:id="rId4"/>
    <sheet name="Trending Data" sheetId="24" r:id="rId5"/>
  </sheets>
  <definedNames>
    <definedName name="_xlnm._FilterDatabase" localSheetId="1" hidden="1">Hahei!$A$7:$BL$379</definedName>
    <definedName name="_xlnm._FilterDatabase" localSheetId="4" hidden="1">'Trending Data'!$A$1:$AV$31</definedName>
    <definedName name="_xlnm.Print_Area" localSheetId="1">Hahei!$A$1:$U$386</definedName>
    <definedName name="_xlnm.Print_Area" localSheetId="0">Summary!$A$1:$I$25</definedName>
    <definedName name="_xlnm.Print_Area" localSheetId="3">Trends!$A$1:$Z$345</definedName>
  </definedNames>
  <calcPr calcId="162913"/>
</workbook>
</file>

<file path=xl/calcChain.xml><?xml version="1.0" encoding="utf-8"?>
<calcChain xmlns="http://schemas.openxmlformats.org/spreadsheetml/2006/main">
  <c r="AB171" i="24" l="1"/>
  <c r="AC171" i="24"/>
  <c r="AD171" i="24"/>
  <c r="AE171" i="24"/>
  <c r="AF171" i="24"/>
  <c r="AG171" i="24"/>
  <c r="AH171" i="24"/>
  <c r="AI171" i="24"/>
  <c r="AJ171" i="24"/>
  <c r="AK171" i="24"/>
  <c r="AL171" i="24"/>
  <c r="AM171" i="24"/>
  <c r="AB172" i="24"/>
  <c r="AC172" i="24"/>
  <c r="AD172" i="24"/>
  <c r="AE172" i="24"/>
  <c r="AF172" i="24"/>
  <c r="AG172" i="24"/>
  <c r="AH172" i="24"/>
  <c r="AI172" i="24"/>
  <c r="AJ172" i="24"/>
  <c r="AK172" i="24"/>
  <c r="AL172" i="24"/>
  <c r="AM172" i="24"/>
  <c r="AB173" i="24"/>
  <c r="AC173" i="24"/>
  <c r="AD173" i="24"/>
  <c r="AE173" i="24"/>
  <c r="AF173" i="24"/>
  <c r="AG173" i="24"/>
  <c r="AH173" i="24"/>
  <c r="AI173" i="24"/>
  <c r="AJ173" i="24"/>
  <c r="AK173" i="24"/>
  <c r="AL173" i="24"/>
  <c r="AM173" i="24"/>
  <c r="AB174" i="24"/>
  <c r="AC174" i="24"/>
  <c r="AD174" i="24"/>
  <c r="AE174" i="24"/>
  <c r="AF174" i="24"/>
  <c r="AG174" i="24"/>
  <c r="AH174" i="24"/>
  <c r="AI174" i="24"/>
  <c r="AJ174" i="24"/>
  <c r="AK174" i="24"/>
  <c r="AL174" i="24"/>
  <c r="AM174" i="24"/>
  <c r="AB175" i="24"/>
  <c r="AC175" i="24"/>
  <c r="AD175" i="24"/>
  <c r="AE175" i="24"/>
  <c r="AF175" i="24"/>
  <c r="AG175" i="24"/>
  <c r="AH175" i="24"/>
  <c r="AI175" i="24"/>
  <c r="AJ175" i="24"/>
  <c r="AK175" i="24"/>
  <c r="AL175" i="24"/>
  <c r="AM175" i="24"/>
  <c r="AB176" i="24"/>
  <c r="AC176" i="24"/>
  <c r="AD176" i="24"/>
  <c r="AE176" i="24"/>
  <c r="AF176" i="24"/>
  <c r="AG176" i="24"/>
  <c r="AH176" i="24"/>
  <c r="AI176" i="24"/>
  <c r="AJ176" i="24"/>
  <c r="AK176" i="24"/>
  <c r="AL176" i="24"/>
  <c r="AM176" i="24"/>
  <c r="AB177" i="24"/>
  <c r="AC177" i="24"/>
  <c r="AD177" i="24"/>
  <c r="AE177" i="24"/>
  <c r="AF177" i="24"/>
  <c r="AG177" i="24"/>
  <c r="AH177" i="24"/>
  <c r="AI177" i="24"/>
  <c r="AJ177" i="24"/>
  <c r="AK177" i="24"/>
  <c r="AL177" i="24"/>
  <c r="AM177" i="24"/>
  <c r="AB178" i="24"/>
  <c r="AC178" i="24"/>
  <c r="AD178" i="24"/>
  <c r="AE178" i="24"/>
  <c r="AF178" i="24"/>
  <c r="AG178" i="24"/>
  <c r="AH178" i="24"/>
  <c r="AI178" i="24"/>
  <c r="AJ178" i="24"/>
  <c r="AK178" i="24"/>
  <c r="AL178" i="24"/>
  <c r="AM178" i="24"/>
  <c r="AB179" i="24"/>
  <c r="AC179" i="24"/>
  <c r="AD179" i="24"/>
  <c r="AE179" i="24"/>
  <c r="AF179" i="24"/>
  <c r="AG179" i="24"/>
  <c r="AH179" i="24"/>
  <c r="AI179" i="24"/>
  <c r="AJ179" i="24"/>
  <c r="AK179" i="24"/>
  <c r="AL179" i="24"/>
  <c r="AM179" i="24"/>
  <c r="AB180" i="24"/>
  <c r="AC180" i="24"/>
  <c r="AD180" i="24"/>
  <c r="AE180" i="24"/>
  <c r="AF180" i="24"/>
  <c r="AG180" i="24"/>
  <c r="AH180" i="24"/>
  <c r="AI180" i="24"/>
  <c r="AJ180" i="24"/>
  <c r="AK180" i="24"/>
  <c r="AL180" i="24"/>
  <c r="AM180" i="24"/>
  <c r="AB181" i="24"/>
  <c r="AC181" i="24"/>
  <c r="AD181" i="24"/>
  <c r="AE181" i="24"/>
  <c r="AF181" i="24"/>
  <c r="AG181" i="24"/>
  <c r="AH181" i="24"/>
  <c r="AI181" i="24"/>
  <c r="AJ181" i="24"/>
  <c r="AK181" i="24"/>
  <c r="AL181" i="24"/>
  <c r="AM181" i="24"/>
  <c r="AB182" i="24"/>
  <c r="AC182" i="24"/>
  <c r="AD182" i="24"/>
  <c r="AE182" i="24"/>
  <c r="AF182" i="24"/>
  <c r="AG182" i="24"/>
  <c r="AH182" i="24"/>
  <c r="AI182" i="24"/>
  <c r="AJ182" i="24"/>
  <c r="AK182" i="24"/>
  <c r="AL182" i="24"/>
  <c r="AM182" i="24"/>
  <c r="AB183" i="24"/>
  <c r="AC183" i="24"/>
  <c r="AD183" i="24"/>
  <c r="AE183" i="24"/>
  <c r="AF183" i="24"/>
  <c r="AG183" i="24"/>
  <c r="AH183" i="24"/>
  <c r="AI183" i="24"/>
  <c r="AJ183" i="24"/>
  <c r="AK183" i="24"/>
  <c r="AL183" i="24"/>
  <c r="AM183" i="24"/>
  <c r="AB184" i="24"/>
  <c r="AC184" i="24"/>
  <c r="AD184" i="24"/>
  <c r="AE184" i="24"/>
  <c r="AF184" i="24"/>
  <c r="AG184" i="24"/>
  <c r="AH184" i="24"/>
  <c r="AI184" i="24"/>
  <c r="AJ184" i="24"/>
  <c r="AK184" i="24"/>
  <c r="AL184" i="24"/>
  <c r="AM184" i="24"/>
  <c r="AB185" i="24"/>
  <c r="AC185" i="24"/>
  <c r="AD185" i="24"/>
  <c r="AE185" i="24"/>
  <c r="AF185" i="24"/>
  <c r="AG185" i="24"/>
  <c r="AH185" i="24"/>
  <c r="AI185" i="24"/>
  <c r="AJ185" i="24"/>
  <c r="AK185" i="24"/>
  <c r="AL185" i="24"/>
  <c r="AM185" i="24"/>
  <c r="AB186" i="24"/>
  <c r="AC186" i="24"/>
  <c r="AD186" i="24"/>
  <c r="AE186" i="24"/>
  <c r="AF186" i="24"/>
  <c r="AG186" i="24"/>
  <c r="AH186" i="24"/>
  <c r="AI186" i="24"/>
  <c r="AJ186" i="24"/>
  <c r="AK186" i="24"/>
  <c r="AL186" i="24"/>
  <c r="AM186" i="24"/>
  <c r="AB187" i="24"/>
  <c r="AC187" i="24"/>
  <c r="AD187" i="24"/>
  <c r="AE187" i="24"/>
  <c r="AF187" i="24"/>
  <c r="AG187" i="24"/>
  <c r="AH187" i="24"/>
  <c r="AI187" i="24"/>
  <c r="AJ187" i="24"/>
  <c r="AK187" i="24"/>
  <c r="AL187" i="24"/>
  <c r="AM187" i="24"/>
  <c r="AB188" i="24"/>
  <c r="AC188" i="24"/>
  <c r="AD188" i="24"/>
  <c r="AE188" i="24"/>
  <c r="AF188" i="24"/>
  <c r="AG188" i="24"/>
  <c r="AH188" i="24"/>
  <c r="AI188" i="24"/>
  <c r="AJ188" i="24"/>
  <c r="AK188" i="24"/>
  <c r="AL188" i="24"/>
  <c r="AM188" i="24"/>
  <c r="AB189" i="24"/>
  <c r="AC189" i="24"/>
  <c r="AD189" i="24"/>
  <c r="AE189" i="24"/>
  <c r="AF189" i="24"/>
  <c r="AG189" i="24"/>
  <c r="AH189" i="24"/>
  <c r="AI189" i="24"/>
  <c r="AJ189" i="24"/>
  <c r="AK189" i="24"/>
  <c r="AL189" i="24"/>
  <c r="AM189" i="24"/>
  <c r="AB190" i="24"/>
  <c r="AC190" i="24"/>
  <c r="AD190" i="24"/>
  <c r="AE190" i="24"/>
  <c r="AF190" i="24"/>
  <c r="AG190" i="24"/>
  <c r="AH190" i="24"/>
  <c r="AI190" i="24"/>
  <c r="AJ190" i="24"/>
  <c r="AK190" i="24"/>
  <c r="AL190" i="24"/>
  <c r="AM190" i="24"/>
  <c r="AB191" i="24"/>
  <c r="AC191" i="24"/>
  <c r="AD191" i="24"/>
  <c r="AE191" i="24"/>
  <c r="AF191" i="24"/>
  <c r="AG191" i="24"/>
  <c r="AH191" i="24"/>
  <c r="AI191" i="24"/>
  <c r="AJ191" i="24"/>
  <c r="AK191" i="24"/>
  <c r="AL191" i="24"/>
  <c r="AM191" i="24"/>
  <c r="AB192" i="24"/>
  <c r="AC192" i="24"/>
  <c r="AD192" i="24"/>
  <c r="AE192" i="24"/>
  <c r="AF192" i="24"/>
  <c r="AG192" i="24"/>
  <c r="AH192" i="24"/>
  <c r="AI192" i="24"/>
  <c r="AJ192" i="24"/>
  <c r="AK192" i="24"/>
  <c r="AL192" i="24"/>
  <c r="AM192" i="24"/>
  <c r="AB193" i="24"/>
  <c r="AC193" i="24"/>
  <c r="AD193" i="24"/>
  <c r="AE193" i="24"/>
  <c r="AF193" i="24"/>
  <c r="AG193" i="24"/>
  <c r="AH193" i="24"/>
  <c r="AI193" i="24"/>
  <c r="AJ193" i="24"/>
  <c r="AK193" i="24"/>
  <c r="AL193" i="24"/>
  <c r="AM193" i="24"/>
  <c r="AB194" i="24"/>
  <c r="AC194" i="24"/>
  <c r="AD194" i="24"/>
  <c r="AE194" i="24"/>
  <c r="AF194" i="24"/>
  <c r="AG194" i="24"/>
  <c r="AH194" i="24"/>
  <c r="AI194" i="24"/>
  <c r="AJ194" i="24"/>
  <c r="AK194" i="24"/>
  <c r="AL194" i="24"/>
  <c r="AM194" i="24"/>
  <c r="AB195" i="24"/>
  <c r="AC195" i="24"/>
  <c r="AD195" i="24"/>
  <c r="AE195" i="24"/>
  <c r="AF195" i="24"/>
  <c r="AG195" i="24"/>
  <c r="AH195" i="24"/>
  <c r="AI195" i="24"/>
  <c r="AJ195" i="24"/>
  <c r="AK195" i="24"/>
  <c r="AL195" i="24"/>
  <c r="AM195" i="24"/>
  <c r="AB196" i="24"/>
  <c r="AC196" i="24"/>
  <c r="AD196" i="24"/>
  <c r="AE196" i="24"/>
  <c r="AF196" i="24"/>
  <c r="AG196" i="24"/>
  <c r="AH196" i="24"/>
  <c r="AI196" i="24"/>
  <c r="AJ196" i="24"/>
  <c r="AK196" i="24"/>
  <c r="AL196" i="24"/>
  <c r="AM196" i="24"/>
  <c r="AB197" i="24"/>
  <c r="AC197" i="24"/>
  <c r="AD197" i="24"/>
  <c r="AE197" i="24"/>
  <c r="AF197" i="24"/>
  <c r="AG197" i="24"/>
  <c r="AH197" i="24"/>
  <c r="AI197" i="24"/>
  <c r="AJ197" i="24"/>
  <c r="AK197" i="24"/>
  <c r="AL197" i="24"/>
  <c r="AM197" i="24"/>
  <c r="AB198" i="24"/>
  <c r="AC198" i="24"/>
  <c r="AD198" i="24"/>
  <c r="AE198" i="24"/>
  <c r="AF198" i="24"/>
  <c r="AG198" i="24"/>
  <c r="AH198" i="24"/>
  <c r="AI198" i="24"/>
  <c r="AJ198" i="24"/>
  <c r="AK198" i="24"/>
  <c r="AL198" i="24"/>
  <c r="AM198" i="24"/>
  <c r="AB199" i="24"/>
  <c r="AC199" i="24"/>
  <c r="AD199" i="24"/>
  <c r="AE199" i="24"/>
  <c r="AF199" i="24"/>
  <c r="AG199" i="24"/>
  <c r="AH199" i="24"/>
  <c r="AI199" i="24"/>
  <c r="AJ199" i="24"/>
  <c r="AK199" i="24"/>
  <c r="AL199" i="24"/>
  <c r="AM199" i="24"/>
  <c r="AB200" i="24"/>
  <c r="AC200" i="24"/>
  <c r="AD200" i="24"/>
  <c r="AE200" i="24"/>
  <c r="AF200" i="24"/>
  <c r="AG200" i="24"/>
  <c r="AH200" i="24"/>
  <c r="AI200" i="24"/>
  <c r="AJ200" i="24"/>
  <c r="AK200" i="24"/>
  <c r="AL200" i="24"/>
  <c r="AM200" i="24"/>
  <c r="AB201" i="24"/>
  <c r="AC201" i="24"/>
  <c r="AD201" i="24"/>
  <c r="AE201" i="24"/>
  <c r="AF201" i="24"/>
  <c r="AG201" i="24"/>
  <c r="AH201" i="24"/>
  <c r="AI201" i="24"/>
  <c r="AJ201" i="24"/>
  <c r="AK201" i="24"/>
  <c r="AL201" i="24"/>
  <c r="AM201" i="24"/>
  <c r="AB202" i="24"/>
  <c r="AC202" i="24"/>
  <c r="AD202" i="24"/>
  <c r="AE202" i="24"/>
  <c r="AF202" i="24"/>
  <c r="AG202" i="24"/>
  <c r="AH202" i="24"/>
  <c r="AI202" i="24"/>
  <c r="AJ202" i="24"/>
  <c r="AK202" i="24"/>
  <c r="AL202" i="24"/>
  <c r="AM202" i="24"/>
  <c r="AB203" i="24"/>
  <c r="AC203" i="24"/>
  <c r="AD203" i="24"/>
  <c r="AE203" i="24"/>
  <c r="AF203" i="24"/>
  <c r="AG203" i="24"/>
  <c r="AH203" i="24"/>
  <c r="AI203" i="24"/>
  <c r="AJ203" i="24"/>
  <c r="AK203" i="24"/>
  <c r="AL203" i="24"/>
  <c r="AM203" i="24"/>
  <c r="AB204" i="24"/>
  <c r="AC204" i="24"/>
  <c r="AD204" i="24"/>
  <c r="AE204" i="24"/>
  <c r="AF204" i="24"/>
  <c r="AG204" i="24"/>
  <c r="AH204" i="24"/>
  <c r="AI204" i="24"/>
  <c r="AJ204" i="24"/>
  <c r="AK204" i="24"/>
  <c r="AL204" i="24"/>
  <c r="AM204" i="24"/>
  <c r="AB205" i="24"/>
  <c r="AC205" i="24"/>
  <c r="AD205" i="24"/>
  <c r="AE205" i="24"/>
  <c r="AF205" i="24"/>
  <c r="AG205" i="24"/>
  <c r="AH205" i="24"/>
  <c r="AI205" i="24"/>
  <c r="AJ205" i="24"/>
  <c r="AK205" i="24"/>
  <c r="AL205" i="24"/>
  <c r="AM205" i="24"/>
  <c r="AM170" i="24"/>
  <c r="AL170" i="24"/>
  <c r="AK170" i="24"/>
  <c r="AJ170" i="24"/>
  <c r="AI170" i="24"/>
  <c r="AH170" i="24"/>
  <c r="AG170" i="24"/>
  <c r="AE170" i="24"/>
  <c r="AD170" i="24"/>
  <c r="AC170" i="24"/>
  <c r="AB170" i="24"/>
  <c r="AF170" i="24"/>
  <c r="BL376" i="22" l="1"/>
  <c r="BL378" i="22"/>
  <c r="BL379" i="22"/>
  <c r="BK376" i="22"/>
  <c r="BK378" i="22"/>
  <c r="BK379" i="22"/>
  <c r="BJ376" i="22"/>
  <c r="BJ378" i="22"/>
  <c r="BJ379" i="22"/>
  <c r="BI376" i="22"/>
  <c r="BI378" i="22"/>
  <c r="BI379" i="22"/>
  <c r="BH376" i="22"/>
  <c r="BH378" i="22"/>
  <c r="BH379" i="22"/>
  <c r="BG376" i="22"/>
  <c r="BG378" i="22"/>
  <c r="BG379" i="22"/>
  <c r="BF376" i="22"/>
  <c r="BF378" i="22"/>
  <c r="BF379" i="22"/>
  <c r="BE376" i="22"/>
  <c r="BE378" i="22"/>
  <c r="BE379" i="22"/>
  <c r="BD376" i="22"/>
  <c r="BD378" i="22"/>
  <c r="BD379" i="22"/>
  <c r="BC376" i="22"/>
  <c r="BC378" i="22"/>
  <c r="BC379" i="22"/>
  <c r="BB376" i="22"/>
  <c r="BB378" i="22"/>
  <c r="BB379" i="22"/>
  <c r="BA376" i="22"/>
  <c r="BA378" i="22"/>
  <c r="BA379" i="22"/>
  <c r="AY376" i="22"/>
  <c r="AY378" i="22"/>
  <c r="AY379" i="22"/>
  <c r="AX376" i="22"/>
  <c r="AX378" i="22"/>
  <c r="AX379" i="22"/>
  <c r="AW376" i="22"/>
  <c r="AW378" i="22"/>
  <c r="AW379" i="22"/>
  <c r="AV376" i="22"/>
  <c r="AV378" i="22"/>
  <c r="AV379" i="22"/>
  <c r="AU376" i="22"/>
  <c r="AU378" i="22"/>
  <c r="AU379" i="22"/>
  <c r="AT376" i="22"/>
  <c r="AT378" i="22"/>
  <c r="AT379" i="22"/>
  <c r="AS376" i="22"/>
  <c r="AS378" i="22"/>
  <c r="AS379" i="22"/>
  <c r="AR376" i="22"/>
  <c r="AR378" i="22"/>
  <c r="AR379" i="22"/>
  <c r="AQ376" i="22"/>
  <c r="AQ378" i="22"/>
  <c r="AQ379" i="22"/>
  <c r="AP376" i="22"/>
  <c r="AP378" i="22"/>
  <c r="AP379" i="22"/>
  <c r="AO376" i="22"/>
  <c r="AO378" i="22"/>
  <c r="AO379" i="22"/>
  <c r="AN376" i="22"/>
  <c r="AN378" i="22"/>
  <c r="AN379" i="22"/>
  <c r="AL376" i="22"/>
  <c r="AL377" i="22"/>
  <c r="AL378" i="22"/>
  <c r="AL379" i="22"/>
  <c r="AK376" i="22"/>
  <c r="AK377" i="22"/>
  <c r="AK378" i="22"/>
  <c r="AK379" i="22"/>
  <c r="AJ376" i="22"/>
  <c r="AJ377" i="22"/>
  <c r="AJ378" i="22"/>
  <c r="AJ379" i="22"/>
  <c r="AI376" i="22"/>
  <c r="AI377" i="22"/>
  <c r="AI378" i="22"/>
  <c r="AI379" i="22"/>
  <c r="AH376" i="22"/>
  <c r="AH377" i="22"/>
  <c r="AH378" i="22"/>
  <c r="AH379" i="22"/>
  <c r="AG376" i="22"/>
  <c r="AG377" i="22"/>
  <c r="AG378" i="22"/>
  <c r="AG379" i="22"/>
  <c r="AF376" i="22"/>
  <c r="AF377" i="22"/>
  <c r="AF378" i="22"/>
  <c r="AF379" i="22"/>
  <c r="AE376" i="22"/>
  <c r="AE377" i="22"/>
  <c r="AE378" i="22"/>
  <c r="AE379" i="22"/>
  <c r="AD376" i="22"/>
  <c r="AD377" i="22"/>
  <c r="AD378" i="22"/>
  <c r="AD379" i="22"/>
  <c r="AC376" i="22"/>
  <c r="AC377" i="22"/>
  <c r="AC378" i="22"/>
  <c r="AC379" i="22"/>
  <c r="AB376" i="22"/>
  <c r="AB377" i="22"/>
  <c r="AB378" i="22"/>
  <c r="AB379" i="22"/>
  <c r="AA376" i="22"/>
  <c r="AA377" i="22"/>
  <c r="AA378" i="22"/>
  <c r="AA379" i="22"/>
  <c r="Y376" i="22"/>
  <c r="Y378" i="22"/>
  <c r="Y379" i="22"/>
  <c r="X376" i="22"/>
  <c r="X378" i="22"/>
  <c r="X379" i="22"/>
  <c r="W376" i="22"/>
  <c r="W378" i="22"/>
  <c r="W379" i="22"/>
  <c r="V376" i="22"/>
  <c r="V378" i="22"/>
  <c r="V379" i="22"/>
  <c r="U376" i="22"/>
  <c r="U378" i="22"/>
  <c r="U379" i="22"/>
  <c r="T376" i="22"/>
  <c r="T378" i="22"/>
  <c r="T379" i="22"/>
  <c r="S376" i="22"/>
  <c r="S378" i="22"/>
  <c r="S379" i="22"/>
  <c r="R376" i="22"/>
  <c r="R378" i="22"/>
  <c r="R379" i="22"/>
  <c r="Q376" i="22"/>
  <c r="Q378" i="22"/>
  <c r="Q379" i="22"/>
  <c r="P376" i="22"/>
  <c r="P378" i="22"/>
  <c r="P379" i="22"/>
  <c r="O376" i="22"/>
  <c r="O378" i="22"/>
  <c r="O379" i="22"/>
  <c r="N376" i="22"/>
  <c r="N378" i="22"/>
  <c r="N379" i="22"/>
  <c r="E18" i="4" l="1"/>
  <c r="C18" i="4"/>
  <c r="E21" i="4"/>
  <c r="E17" i="4"/>
  <c r="C21" i="4"/>
  <c r="C17" i="4"/>
  <c r="E20" i="4"/>
  <c r="C20" i="4"/>
  <c r="C16" i="4"/>
  <c r="E16" i="4"/>
  <c r="E19" i="4"/>
  <c r="C19" i="4"/>
  <c r="AM169" i="24"/>
  <c r="AL169" i="24"/>
  <c r="AK169" i="24"/>
  <c r="AJ169" i="24"/>
  <c r="AI169" i="24"/>
  <c r="AH169" i="24"/>
  <c r="AG169" i="24"/>
  <c r="AF169" i="24"/>
  <c r="AE169" i="24"/>
  <c r="AD169" i="24"/>
  <c r="AC169" i="24"/>
  <c r="AB169" i="24"/>
  <c r="AF156" i="24" l="1"/>
  <c r="AF148" i="24"/>
  <c r="AF147" i="24"/>
  <c r="AL159" i="24"/>
  <c r="AM158" i="24"/>
  <c r="AL158" i="24"/>
  <c r="AM157" i="24"/>
  <c r="AL157" i="24"/>
  <c r="AM155" i="24"/>
  <c r="AL155" i="24"/>
  <c r="AM156" i="24"/>
  <c r="AL156" i="24"/>
  <c r="AL152" i="24"/>
  <c r="AM152" i="24"/>
  <c r="AL153" i="24"/>
  <c r="AM153" i="24"/>
  <c r="AL154" i="24"/>
  <c r="AM154" i="24"/>
  <c r="AM151" i="24"/>
  <c r="AL151" i="24"/>
  <c r="AL161" i="24"/>
  <c r="AM161" i="24"/>
  <c r="AL162" i="24"/>
  <c r="AM162" i="24"/>
  <c r="AL163" i="24"/>
  <c r="AM163" i="24"/>
  <c r="AL164" i="24"/>
  <c r="AM164" i="24"/>
  <c r="AL165" i="24"/>
  <c r="AM165" i="24"/>
  <c r="AL166" i="24"/>
  <c r="AM166" i="24"/>
  <c r="AL167" i="24"/>
  <c r="AM167" i="24"/>
  <c r="AL168" i="24"/>
  <c r="AM168" i="24"/>
  <c r="AM159" i="24"/>
  <c r="AL160" i="24"/>
  <c r="AM160" i="24"/>
  <c r="AD157" i="24"/>
  <c r="AE157" i="24"/>
  <c r="AE156" i="24"/>
  <c r="AD156" i="24"/>
  <c r="AE155" i="24"/>
  <c r="AD155" i="24"/>
  <c r="AE154" i="24"/>
  <c r="AD154" i="24"/>
  <c r="AE153" i="24"/>
  <c r="AD153" i="24"/>
  <c r="AE152" i="24"/>
  <c r="AD152" i="24"/>
  <c r="AE151" i="24"/>
  <c r="AD151" i="24"/>
  <c r="AD158" i="24"/>
  <c r="AE158" i="24"/>
  <c r="AD160" i="24"/>
  <c r="AE160" i="24"/>
  <c r="AD161" i="24"/>
  <c r="AE161" i="24"/>
  <c r="AD162" i="24"/>
  <c r="AE162" i="24"/>
  <c r="AD163" i="24"/>
  <c r="AE163" i="24"/>
  <c r="AD164" i="24"/>
  <c r="AE164" i="24"/>
  <c r="AD165" i="24"/>
  <c r="AE165" i="24"/>
  <c r="AD166" i="24"/>
  <c r="AE166" i="24"/>
  <c r="AD167" i="24"/>
  <c r="AE167" i="24"/>
  <c r="AD168" i="24"/>
  <c r="AE168" i="24"/>
  <c r="AE159" i="24"/>
  <c r="AD159" i="24"/>
  <c r="AJ152" i="24"/>
  <c r="AK152" i="24"/>
  <c r="AJ153" i="24"/>
  <c r="AK153" i="24"/>
  <c r="AJ154" i="24"/>
  <c r="AK154" i="24"/>
  <c r="AJ155" i="24"/>
  <c r="AK155" i="24"/>
  <c r="AJ156" i="24"/>
  <c r="AK156" i="24"/>
  <c r="AJ157" i="24"/>
  <c r="AK157" i="24"/>
  <c r="AJ158" i="24"/>
  <c r="AK158" i="24"/>
  <c r="AJ160" i="24"/>
  <c r="AK160" i="24"/>
  <c r="AJ161" i="24"/>
  <c r="AK161" i="24"/>
  <c r="AJ162" i="24"/>
  <c r="AK162" i="24"/>
  <c r="AJ163" i="24"/>
  <c r="AK163" i="24"/>
  <c r="AJ164" i="24"/>
  <c r="AK164" i="24"/>
  <c r="AJ165" i="24"/>
  <c r="AK165" i="24"/>
  <c r="AJ166" i="24"/>
  <c r="AK166" i="24"/>
  <c r="AJ167" i="24"/>
  <c r="AK167" i="24"/>
  <c r="AJ168" i="24"/>
  <c r="AK168" i="24"/>
  <c r="AK159" i="24"/>
  <c r="AJ159" i="24"/>
  <c r="AK151" i="24"/>
  <c r="AJ151" i="24"/>
  <c r="AC156" i="24"/>
  <c r="AC155" i="24"/>
  <c r="AB155" i="24"/>
  <c r="AB154" i="24"/>
  <c r="AC154" i="24"/>
  <c r="AC153" i="24"/>
  <c r="AB153" i="24"/>
  <c r="AB152" i="24"/>
  <c r="AC152" i="24"/>
  <c r="AC151" i="24"/>
  <c r="AB151" i="24"/>
  <c r="AB156" i="24"/>
  <c r="AB157" i="24"/>
  <c r="AF154" i="24"/>
  <c r="AC157" i="24"/>
  <c r="AC158" i="24"/>
  <c r="AB158" i="24"/>
  <c r="AB159" i="24"/>
  <c r="AC159" i="24"/>
  <c r="AB160" i="24"/>
  <c r="AC160" i="24"/>
  <c r="AB161" i="24"/>
  <c r="AC161" i="24"/>
  <c r="AB162" i="24"/>
  <c r="AC162" i="24"/>
  <c r="AB163" i="24"/>
  <c r="AC163" i="24"/>
  <c r="AB164" i="24"/>
  <c r="AC164" i="24"/>
  <c r="AB165" i="24"/>
  <c r="AC165" i="24"/>
  <c r="AB166" i="24"/>
  <c r="AC166" i="24"/>
  <c r="AB167" i="24"/>
  <c r="AC167" i="24"/>
  <c r="AB168" i="24"/>
  <c r="AC168" i="24"/>
  <c r="AJ135" i="24"/>
  <c r="AB135" i="24"/>
  <c r="AH134" i="24"/>
  <c r="AF151" i="24"/>
  <c r="AG151" i="24"/>
  <c r="AH151" i="24"/>
  <c r="AI151" i="24"/>
  <c r="AF152" i="24"/>
  <c r="AG152" i="24"/>
  <c r="AH152" i="24"/>
  <c r="AI152" i="24"/>
  <c r="AF153" i="24"/>
  <c r="AG153" i="24"/>
  <c r="AH153" i="24"/>
  <c r="AI153" i="24"/>
  <c r="AG154" i="24"/>
  <c r="AH154" i="24"/>
  <c r="AI154" i="24"/>
  <c r="AF155" i="24"/>
  <c r="AG155" i="24"/>
  <c r="AH155" i="24"/>
  <c r="AI155" i="24"/>
  <c r="AG156" i="24"/>
  <c r="AH156" i="24"/>
  <c r="AI156" i="24"/>
  <c r="AF157" i="24"/>
  <c r="AG157" i="24"/>
  <c r="AH157" i="24"/>
  <c r="AI157" i="24"/>
  <c r="AF158" i="24"/>
  <c r="AG158" i="24"/>
  <c r="AH158" i="24"/>
  <c r="AI158" i="24"/>
  <c r="AF159" i="24"/>
  <c r="AG159" i="24"/>
  <c r="AH159" i="24"/>
  <c r="AI159" i="24"/>
  <c r="AF160" i="24"/>
  <c r="AG160" i="24"/>
  <c r="AH160" i="24"/>
  <c r="AI160" i="24"/>
  <c r="AF161" i="24"/>
  <c r="AG161" i="24"/>
  <c r="AH161" i="24"/>
  <c r="AI161" i="24"/>
  <c r="AF162" i="24"/>
  <c r="AG162" i="24"/>
  <c r="AH162" i="24"/>
  <c r="AI162" i="24"/>
  <c r="AF163" i="24"/>
  <c r="AG163" i="24"/>
  <c r="AH163" i="24"/>
  <c r="AI163" i="24"/>
  <c r="AF164" i="24"/>
  <c r="AG164" i="24"/>
  <c r="AH164" i="24"/>
  <c r="AI164" i="24"/>
  <c r="AF165" i="24"/>
  <c r="AG165" i="24"/>
  <c r="AH165" i="24"/>
  <c r="AI165" i="24"/>
  <c r="AF166" i="24"/>
  <c r="AG166" i="24"/>
  <c r="AH166" i="24"/>
  <c r="AI166" i="24"/>
  <c r="AF167" i="24"/>
  <c r="AG167" i="24"/>
  <c r="AH167" i="24"/>
  <c r="AI167" i="24"/>
  <c r="AF168" i="24"/>
  <c r="AG168" i="24"/>
  <c r="AH168" i="24"/>
  <c r="AI168" i="24"/>
  <c r="AM140" i="24" l="1"/>
  <c r="AM141" i="24"/>
  <c r="AM142" i="24"/>
  <c r="AM143" i="24"/>
  <c r="AM144" i="24"/>
  <c r="AM145" i="24"/>
  <c r="AM146" i="24"/>
  <c r="AM147" i="24"/>
  <c r="AM148" i="24"/>
  <c r="AM149" i="24"/>
  <c r="AM150" i="24"/>
  <c r="AM139" i="24"/>
  <c r="AM138" i="24"/>
  <c r="AM137" i="24"/>
  <c r="AM136" i="24"/>
  <c r="AM135" i="24"/>
  <c r="AL140" i="24"/>
  <c r="AL141" i="24"/>
  <c r="AL142" i="24"/>
  <c r="AL143" i="24"/>
  <c r="AL144" i="24"/>
  <c r="AL145" i="24"/>
  <c r="AL146" i="24"/>
  <c r="AL147" i="24"/>
  <c r="AL148" i="24"/>
  <c r="AL149" i="24"/>
  <c r="AL150" i="24"/>
  <c r="AL139" i="24"/>
  <c r="AL138" i="24"/>
  <c r="AL137" i="24"/>
  <c r="AL136" i="24"/>
  <c r="AL135" i="24"/>
  <c r="AK140" i="24"/>
  <c r="AK141" i="24"/>
  <c r="AK142" i="24"/>
  <c r="AK143" i="24"/>
  <c r="AK144" i="24"/>
  <c r="AK145" i="24"/>
  <c r="AK146" i="24"/>
  <c r="AK147" i="24"/>
  <c r="AK148" i="24"/>
  <c r="AK149" i="24"/>
  <c r="AK150" i="24"/>
  <c r="AK139" i="24"/>
  <c r="AK138" i="24"/>
  <c r="AK137" i="24"/>
  <c r="AK136" i="24"/>
  <c r="AK135" i="24"/>
  <c r="AJ150" i="24"/>
  <c r="AJ140" i="24"/>
  <c r="AJ141" i="24"/>
  <c r="AJ142" i="24"/>
  <c r="AJ143" i="24"/>
  <c r="AJ144" i="24"/>
  <c r="AJ145" i="24"/>
  <c r="AJ146" i="24"/>
  <c r="AJ147" i="24"/>
  <c r="AJ148" i="24"/>
  <c r="AJ149" i="24"/>
  <c r="AJ139" i="24"/>
  <c r="AJ138" i="24"/>
  <c r="AJ137" i="24"/>
  <c r="AJ136" i="24"/>
  <c r="AI134" i="24"/>
  <c r="AH135" i="24"/>
  <c r="AI135" i="24"/>
  <c r="AH136" i="24"/>
  <c r="AI136" i="24"/>
  <c r="AH137" i="24"/>
  <c r="AI137" i="24"/>
  <c r="AH138" i="24"/>
  <c r="AI138" i="24"/>
  <c r="AH139" i="24"/>
  <c r="AI139" i="24"/>
  <c r="AH140" i="24"/>
  <c r="AI140" i="24"/>
  <c r="AH141" i="24"/>
  <c r="AI141" i="24"/>
  <c r="AH142" i="24"/>
  <c r="AI142" i="24"/>
  <c r="AH143" i="24"/>
  <c r="AI143" i="24"/>
  <c r="AH144" i="24"/>
  <c r="AI144" i="24"/>
  <c r="AH145" i="24"/>
  <c r="AI145" i="24"/>
  <c r="AH146" i="24"/>
  <c r="AI146" i="24"/>
  <c r="AH147" i="24"/>
  <c r="AI147" i="24"/>
  <c r="AH148" i="24"/>
  <c r="AI148" i="24"/>
  <c r="AH149" i="24"/>
  <c r="AI149" i="24"/>
  <c r="AI150" i="24"/>
  <c r="AH150" i="24"/>
  <c r="AF134" i="24"/>
  <c r="AG134" i="24"/>
  <c r="AF135" i="24"/>
  <c r="AG135" i="24"/>
  <c r="AF136" i="24"/>
  <c r="AG136" i="24"/>
  <c r="AF137" i="24"/>
  <c r="AG137" i="24"/>
  <c r="AF138" i="24"/>
  <c r="AG138" i="24"/>
  <c r="AF139" i="24"/>
  <c r="AG139" i="24"/>
  <c r="AF140" i="24"/>
  <c r="AG140" i="24"/>
  <c r="AF141" i="24"/>
  <c r="AG141" i="24"/>
  <c r="AF142" i="24"/>
  <c r="AG142" i="24"/>
  <c r="AF143" i="24"/>
  <c r="AG143" i="24"/>
  <c r="AF144" i="24"/>
  <c r="AG144" i="24"/>
  <c r="AF145" i="24"/>
  <c r="AG145" i="24"/>
  <c r="AF146" i="24"/>
  <c r="AG146" i="24"/>
  <c r="AG147" i="24"/>
  <c r="AG148" i="24"/>
  <c r="AF149" i="24"/>
  <c r="AG149" i="24"/>
  <c r="AG150" i="24"/>
  <c r="AF150" i="24"/>
  <c r="AE140" i="24"/>
  <c r="AE141" i="24"/>
  <c r="AE142" i="24"/>
  <c r="AE143" i="24"/>
  <c r="AE144" i="24"/>
  <c r="AE145" i="24"/>
  <c r="AE146" i="24"/>
  <c r="AE147" i="24"/>
  <c r="AE148" i="24"/>
  <c r="AE149" i="24"/>
  <c r="AE150" i="24"/>
  <c r="AE139" i="24"/>
  <c r="AE138" i="24"/>
  <c r="AE137" i="24"/>
  <c r="AE136" i="24"/>
  <c r="AE135" i="24"/>
  <c r="AD150" i="24"/>
  <c r="AD141" i="24"/>
  <c r="AD142" i="24"/>
  <c r="AD143" i="24"/>
  <c r="AD144" i="24"/>
  <c r="AD145" i="24"/>
  <c r="AD146" i="24"/>
  <c r="AD147" i="24"/>
  <c r="AD148" i="24"/>
  <c r="AD149" i="24"/>
  <c r="AD140" i="24"/>
  <c r="AD139" i="24"/>
  <c r="AD138" i="24"/>
  <c r="AD137" i="24"/>
  <c r="AD136" i="24"/>
  <c r="AD135" i="24"/>
  <c r="AB150" i="24"/>
  <c r="AB140" i="24"/>
  <c r="AB141" i="24"/>
  <c r="AB142" i="24"/>
  <c r="AB143" i="24"/>
  <c r="AB144" i="24"/>
  <c r="AB145" i="24"/>
  <c r="AB146" i="24"/>
  <c r="AB147" i="24"/>
  <c r="AB148" i="24"/>
  <c r="AB149" i="24"/>
  <c r="AB139" i="24"/>
  <c r="AB138" i="24"/>
  <c r="AC140" i="24"/>
  <c r="AB137" i="24"/>
  <c r="AB136" i="24"/>
  <c r="AC139" i="24"/>
  <c r="AC138" i="24"/>
  <c r="AC137" i="24"/>
  <c r="AC136" i="24"/>
  <c r="AC135" i="24"/>
  <c r="AC141" i="24"/>
  <c r="AC142" i="24"/>
  <c r="AC143" i="24"/>
  <c r="AC144" i="24"/>
  <c r="AC145" i="24"/>
  <c r="AC146" i="24"/>
  <c r="AC147" i="24"/>
  <c r="AC148" i="24"/>
  <c r="AC149" i="24"/>
  <c r="AC150" i="24"/>
  <c r="L376" i="22" l="1"/>
  <c r="K376" i="22"/>
  <c r="J376" i="22"/>
  <c r="I376" i="22"/>
  <c r="H376" i="22"/>
  <c r="G376" i="22"/>
  <c r="F376" i="22"/>
  <c r="E376" i="22"/>
  <c r="C9" i="4" s="1"/>
  <c r="C376" i="22"/>
  <c r="B376" i="22"/>
  <c r="C379" i="22" l="1"/>
  <c r="E379" i="22"/>
  <c r="F379" i="22"/>
  <c r="G379" i="22"/>
  <c r="H379" i="22"/>
  <c r="I379" i="22"/>
  <c r="J379" i="22"/>
  <c r="K379" i="22"/>
  <c r="L379" i="22"/>
  <c r="B379" i="22"/>
  <c r="A3" i="4" l="1"/>
  <c r="A1" i="22"/>
  <c r="C10" i="4" l="1"/>
  <c r="E378" i="22"/>
  <c r="E375" i="22"/>
  <c r="C11" i="4" s="1"/>
  <c r="J378" i="22" l="1"/>
  <c r="B375" i="22"/>
  <c r="B378" i="22"/>
  <c r="F378" i="22"/>
  <c r="K378" i="22"/>
  <c r="I378" i="22"/>
  <c r="H378" i="22"/>
  <c r="G378" i="22"/>
  <c r="C375" i="22"/>
  <c r="C8" i="4" s="1"/>
  <c r="C378" i="22"/>
  <c r="L378" i="22"/>
</calcChain>
</file>

<file path=xl/comments1.xml><?xml version="1.0" encoding="utf-8"?>
<comments xmlns="http://schemas.openxmlformats.org/spreadsheetml/2006/main">
  <authors>
    <author>vwa_admin</author>
    <author>Claire Eyberg</author>
  </authors>
  <commentList>
    <comment ref="AV83" authorId="0" shapeId="0">
      <text>
        <r>
          <rPr>
            <b/>
            <sz val="9"/>
            <color indexed="81"/>
            <rFont val="Tahoma"/>
            <family val="2"/>
          </rPr>
          <t>Sample bottles froze and broke in fridge</t>
        </r>
      </text>
    </comment>
    <comment ref="BI83" authorId="0" shapeId="0">
      <text>
        <r>
          <rPr>
            <b/>
            <sz val="9"/>
            <color indexed="81"/>
            <rFont val="Tahoma"/>
            <family val="2"/>
          </rPr>
          <t>Sample bottles froze and broke in fridge</t>
        </r>
      </text>
    </comment>
    <comment ref="O85" authorId="0" shapeId="0">
      <text>
        <r>
          <rPr>
            <b/>
            <sz val="9"/>
            <color indexed="81"/>
            <rFont val="Tahoma"/>
            <family val="2"/>
          </rPr>
          <t>MFU not working</t>
        </r>
      </text>
    </comment>
    <comment ref="O86" authorId="0" shapeId="0">
      <text>
        <r>
          <rPr>
            <b/>
            <sz val="9"/>
            <color indexed="81"/>
            <rFont val="Tahoma"/>
            <family val="2"/>
          </rPr>
          <t>Catch up sampling from previous week when MFU wasn't working</t>
        </r>
      </text>
    </comment>
    <comment ref="N125" authorId="1" shapeId="0">
      <text>
        <r>
          <rPr>
            <b/>
            <sz val="9"/>
            <color indexed="81"/>
            <rFont val="Tahoma"/>
            <family val="2"/>
          </rPr>
          <t>Field data did not come through Watercare data and manual records were misplaced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<sst xmlns="http://schemas.openxmlformats.org/spreadsheetml/2006/main" count="4061" uniqueCount="275">
  <si>
    <t>Time</t>
  </si>
  <si>
    <t>Low Tide</t>
  </si>
  <si>
    <t>Upstream/Downstream Trends</t>
  </si>
  <si>
    <t>HAHWE41_carbBOD_GRAB</t>
  </si>
  <si>
    <t>HAHWE41_totalss_grab</t>
  </si>
  <si>
    <t>HAHWE41_no3_grab</t>
  </si>
  <si>
    <t>HAHWE41_nh3_grab</t>
  </si>
  <si>
    <t>HAHWE41_tkn_grab</t>
  </si>
  <si>
    <t>HAHWE41_totalp_grab</t>
  </si>
  <si>
    <t>HAHWE41_solp_grab</t>
  </si>
  <si>
    <t>HAHWE41_enter_grab</t>
  </si>
  <si>
    <t>HAHWE41_ecoli_grab</t>
  </si>
  <si>
    <t>HAHWE41_turb_grab</t>
  </si>
  <si>
    <t>HAHWE41_cond_grab</t>
  </si>
  <si>
    <t>HAHWE40_carbBOD_GRAB</t>
  </si>
  <si>
    <t>HAHWE40_totalss_grab</t>
  </si>
  <si>
    <t>HAHWE40_no3_grab</t>
  </si>
  <si>
    <t>HAHWE40_nh3_grab</t>
  </si>
  <si>
    <t>HAHWE40_tkn_grab</t>
  </si>
  <si>
    <t>HAHWE40_totalp_grab</t>
  </si>
  <si>
    <t>HAHWE40_solp_grab</t>
  </si>
  <si>
    <t>HAHWE40_enter_grab</t>
  </si>
  <si>
    <t>HAHWE40_ecoli_grab</t>
  </si>
  <si>
    <t>HAHWE40_turb_grab</t>
  </si>
  <si>
    <t>HAHWE40_cond_grab</t>
  </si>
  <si>
    <t>HAHWE40_ph_grab</t>
  </si>
  <si>
    <t>HAHem51_carbBOD_GRAB</t>
  </si>
  <si>
    <t>HAHem51_totalss_grab</t>
  </si>
  <si>
    <t>HAHem51_no3_grab</t>
  </si>
  <si>
    <t>HAHem51_nh3_grab</t>
  </si>
  <si>
    <t>HAHem51_tkn_grab</t>
  </si>
  <si>
    <t>HAHem51_totalp_grab</t>
  </si>
  <si>
    <t>HAHem51_solp_grab</t>
  </si>
  <si>
    <t>HAHem51_enter_grab</t>
  </si>
  <si>
    <t>HAHem51_ecoli_grab</t>
  </si>
  <si>
    <t>HAHem51_turb_grab</t>
  </si>
  <si>
    <t>HAHem51_cond_grab</t>
  </si>
  <si>
    <t>HAHem51_ph_grab</t>
  </si>
  <si>
    <t>HAHem52_carbBOD_GRAB</t>
  </si>
  <si>
    <t>HAHem52_totalss_grab</t>
  </si>
  <si>
    <t>HAHem52_no3_grab</t>
  </si>
  <si>
    <t>HAHem52_nh3_grab</t>
  </si>
  <si>
    <t>HAHem52_tkn_grab</t>
  </si>
  <si>
    <t>HAHem52_totalp_grab</t>
  </si>
  <si>
    <t>HAHem52_solp_grab</t>
  </si>
  <si>
    <t>HAHem52_enter_grab</t>
  </si>
  <si>
    <t>HAHem52_ecoli_grab</t>
  </si>
  <si>
    <t>HAHem52_turb_grab</t>
  </si>
  <si>
    <t>HAHem52_cond_grab</t>
  </si>
  <si>
    <t>HAHWG00_RAINFALL_MM</t>
  </si>
  <si>
    <t>HAHWE41_PH_GRAB</t>
  </si>
  <si>
    <t>HAHem52_ph_grab</t>
  </si>
  <si>
    <t>Effluent Discharge</t>
  </si>
  <si>
    <t>Nitrate</t>
  </si>
  <si>
    <t>Ammonical N</t>
  </si>
  <si>
    <t>SR P</t>
  </si>
  <si>
    <t>Inflow</t>
  </si>
  <si>
    <t>Retention</t>
  </si>
  <si>
    <t>T P</t>
  </si>
  <si>
    <t>Turbidity</t>
  </si>
  <si>
    <t>Conductivity</t>
  </si>
  <si>
    <t>NTU</t>
  </si>
  <si>
    <t>Inlet to MFU</t>
  </si>
  <si>
    <t>Wigmore Stream 50m Downstream</t>
  </si>
  <si>
    <t>Wigmore Stream 50m Upstream</t>
  </si>
  <si>
    <t>CBOD</t>
  </si>
  <si>
    <t>Plant Flows</t>
  </si>
  <si>
    <t>Date</t>
  </si>
  <si>
    <t>Rainfall</t>
  </si>
  <si>
    <t>Influent</t>
  </si>
  <si>
    <t>Effluent</t>
  </si>
  <si>
    <t>DO</t>
  </si>
  <si>
    <t>pH</t>
  </si>
  <si>
    <t>mm</t>
  </si>
  <si>
    <t>m3</t>
  </si>
  <si>
    <t>mg/L</t>
  </si>
  <si>
    <t>/100mL</t>
  </si>
  <si>
    <t>Total</t>
  </si>
  <si>
    <t>Max</t>
  </si>
  <si>
    <t>Min</t>
  </si>
  <si>
    <t/>
  </si>
  <si>
    <t>Discharge Limit</t>
  </si>
  <si>
    <t>SS</t>
  </si>
  <si>
    <t>Enterococci</t>
  </si>
  <si>
    <t>TKN</t>
  </si>
  <si>
    <t>THAMES-COROMANDEL WASTE WATER TREATMENT PLANTS</t>
  </si>
  <si>
    <t>Hahei WWTP</t>
  </si>
  <si>
    <t>E. Coli</t>
  </si>
  <si>
    <t>mg/l</t>
  </si>
  <si>
    <t>Aeration Pond</t>
  </si>
  <si>
    <t>Level</t>
  </si>
  <si>
    <t>units</t>
  </si>
  <si>
    <t>HAHWI10_FLOW_VOL</t>
  </si>
  <si>
    <t>HAHWE40_FLOW_SCADA</t>
  </si>
  <si>
    <t>HAHWI10_PH_GRAB</t>
  </si>
  <si>
    <t>HAHWI10_DO_GRAB</t>
  </si>
  <si>
    <t>HAHWA20_DO_GRAB</t>
  </si>
  <si>
    <t>HAHWA20_PH_GRAB</t>
  </si>
  <si>
    <t>HAHWY30_PH_GRAB</t>
  </si>
  <si>
    <t>HAHWY30_DO_GRAB</t>
  </si>
  <si>
    <t>HAHWY30_LEVEL_MM</t>
  </si>
  <si>
    <t>MFU Inflow</t>
  </si>
  <si>
    <t>Effluent Trends</t>
  </si>
  <si>
    <t>12/04/2012</t>
  </si>
  <si>
    <t>16/05/2012</t>
  </si>
  <si>
    <t>25/06/2012</t>
  </si>
  <si>
    <t>12/07/2012</t>
  </si>
  <si>
    <t>06/08/2012</t>
  </si>
  <si>
    <t>03/09/2012</t>
  </si>
  <si>
    <t>10/10/2012</t>
  </si>
  <si>
    <t>22/11/2012</t>
  </si>
  <si>
    <t>21/12/2012</t>
  </si>
  <si>
    <t>27/12/2012</t>
  </si>
  <si>
    <t>31/12/2012</t>
  </si>
  <si>
    <t>08/01/2013</t>
  </si>
  <si>
    <t>17/01/2013</t>
  </si>
  <si>
    <t>21/01/2013</t>
  </si>
  <si>
    <t>31/01/2013</t>
  </si>
  <si>
    <t>07/02/2013</t>
  </si>
  <si>
    <t>12/02/2013</t>
  </si>
  <si>
    <t>21/03/2013</t>
  </si>
  <si>
    <t>19/04/2010</t>
  </si>
  <si>
    <t>18/05/2010</t>
  </si>
  <si>
    <t>23/06/2010</t>
  </si>
  <si>
    <t>08/07/2010</t>
  </si>
  <si>
    <t>19/08/2010</t>
  </si>
  <si>
    <t>17/09/2010</t>
  </si>
  <si>
    <t>17/10/2010</t>
  </si>
  <si>
    <t>09;50</t>
  </si>
  <si>
    <t>17/11/2010</t>
  </si>
  <si>
    <t>22/12/2010</t>
  </si>
  <si>
    <t>30/12/2010</t>
  </si>
  <si>
    <t>05/01/2011</t>
  </si>
  <si>
    <t>14/01/2011</t>
  </si>
  <si>
    <t>20/01/2011</t>
  </si>
  <si>
    <t>24/01/2011</t>
  </si>
  <si>
    <t>03/02/2011</t>
  </si>
  <si>
    <t>08/02/2011</t>
  </si>
  <si>
    <t>14/02/2011</t>
  </si>
  <si>
    <t>08/03/2011</t>
  </si>
  <si>
    <t>20/12/2011</t>
  </si>
  <si>
    <t>29/12/2011</t>
  </si>
  <si>
    <t>06/01/2012</t>
  </si>
  <si>
    <t>11/01/2012</t>
  </si>
  <si>
    <t>20/01/2012</t>
  </si>
  <si>
    <t>25/01/2012</t>
  </si>
  <si>
    <t>01/02/2012</t>
  </si>
  <si>
    <t>09/02/2012</t>
  </si>
  <si>
    <t>16/02/2012</t>
  </si>
  <si>
    <t>02/03/2012</t>
  </si>
  <si>
    <t>19/04/2013</t>
  </si>
  <si>
    <t>20/05/2013</t>
  </si>
  <si>
    <t>19/06/2013</t>
  </si>
  <si>
    <t>19/07/2013</t>
  </si>
  <si>
    <t>19/08/2013</t>
  </si>
  <si>
    <t>10/09/2013</t>
  </si>
  <si>
    <t>22/10/2013</t>
  </si>
  <si>
    <t>12/11/2013</t>
  </si>
  <si>
    <t>21/12/2013</t>
  </si>
  <si>
    <t>27/12/2013</t>
  </si>
  <si>
    <t>30/12/2013</t>
  </si>
  <si>
    <t>09/01/2014</t>
  </si>
  <si>
    <t>13/01/2014</t>
  </si>
  <si>
    <t>20/01/2014</t>
  </si>
  <si>
    <t>28/01/2014</t>
  </si>
  <si>
    <t>04/02/2014</t>
  </si>
  <si>
    <t>10/02/2014</t>
  </si>
  <si>
    <t>11/03/2014</t>
  </si>
  <si>
    <t>Maximum Effluent Flow</t>
  </si>
  <si>
    <t>Total Influent Flow</t>
  </si>
  <si>
    <t>Average Effluent Flow</t>
  </si>
  <si>
    <t>Total Effluent Flow</t>
  </si>
  <si>
    <t>09/04/2014</t>
  </si>
  <si>
    <t>09/05/2014</t>
  </si>
  <si>
    <t>10/06/2014</t>
  </si>
  <si>
    <t>08/07/2014</t>
  </si>
  <si>
    <t>07/08/2014</t>
  </si>
  <si>
    <t>18/09/2014</t>
  </si>
  <si>
    <t>17/10/2014</t>
  </si>
  <si>
    <t>17/11/2014</t>
  </si>
  <si>
    <t>23/12/2014</t>
  </si>
  <si>
    <t>27/12/2014</t>
  </si>
  <si>
    <t>31/12/2014</t>
  </si>
  <si>
    <t>02/01/2015</t>
  </si>
  <si>
    <t>08/01/2015</t>
  </si>
  <si>
    <t>16/01/2015</t>
  </si>
  <si>
    <t>21/01/2015</t>
  </si>
  <si>
    <t>28/01/2015</t>
  </si>
  <si>
    <t>03/02/2015</t>
  </si>
  <si>
    <t>08/02/2015</t>
  </si>
  <si>
    <t>17/03/2015</t>
  </si>
  <si>
    <t>Average</t>
  </si>
  <si>
    <t>Hahei WWTP Annual Performance Report</t>
  </si>
  <si>
    <t>25/06/2015</t>
  </si>
  <si>
    <t>20/07/2015</t>
  </si>
  <si>
    <t>26/08/2015</t>
  </si>
  <si>
    <t>23/09/2015</t>
  </si>
  <si>
    <t>21/10/2015</t>
  </si>
  <si>
    <t>17/11/2015</t>
  </si>
  <si>
    <t>15/12/2015</t>
  </si>
  <si>
    <t>20/12/2015</t>
  </si>
  <si>
    <t>29/12/2015</t>
  </si>
  <si>
    <t>05/01/2016</t>
  </si>
  <si>
    <t>12/01/2016</t>
  </si>
  <si>
    <t>19/01/2016</t>
  </si>
  <si>
    <t>28/01/2016</t>
  </si>
  <si>
    <t>02/02/2016</t>
  </si>
  <si>
    <t>05/02/2016</t>
  </si>
  <si>
    <t>10/02/2016</t>
  </si>
  <si>
    <t>17/02/2016</t>
  </si>
  <si>
    <t>22/02/2016</t>
  </si>
  <si>
    <t>18/03/2016</t>
  </si>
  <si>
    <t>90th Perceentile</t>
  </si>
  <si>
    <t>Ammoniacal N</t>
  </si>
  <si>
    <t>01/02/2017</t>
  </si>
  <si>
    <t>07/02/2017</t>
  </si>
  <si>
    <t>15/02/2017</t>
  </si>
  <si>
    <t>21/04/2017</t>
  </si>
  <si>
    <t>30/05/2017</t>
  </si>
  <si>
    <t>27/06/2017</t>
  </si>
  <si>
    <t>18/07/2017</t>
  </si>
  <si>
    <t>16/08/2017</t>
  </si>
  <si>
    <t>28/09/2017</t>
  </si>
  <si>
    <t>18/10/2017</t>
  </si>
  <si>
    <t>15/11/2017</t>
  </si>
  <si>
    <t>19/12/2017</t>
  </si>
  <si>
    <t>04/01/2018</t>
  </si>
  <si>
    <t>10/01/2018</t>
  </si>
  <si>
    <t>17/01/2018</t>
  </si>
  <si>
    <t>26/01/2018</t>
  </si>
  <si>
    <t>02/02/2018</t>
  </si>
  <si>
    <t>11/02/2018</t>
  </si>
  <si>
    <t>23/03/2018</t>
  </si>
  <si>
    <t>cBOD5 (g/m3)</t>
  </si>
  <si>
    <t>90th Percentile</t>
  </si>
  <si>
    <t>90th %ile</t>
  </si>
  <si>
    <t>Running Av</t>
  </si>
  <si>
    <t>Suspended solids (g/m3)</t>
  </si>
  <si>
    <t>Escherichia coli (cfu/100 mL)</t>
  </si>
  <si>
    <t>Total Kjeldahl Nitrogen (g/m3)</t>
  </si>
  <si>
    <t>Total Phosphorus (g/m3)</t>
  </si>
  <si>
    <t>Running Average</t>
  </si>
  <si>
    <t>Limits</t>
  </si>
  <si>
    <t>COMPLIANCE SUMMARY</t>
  </si>
  <si>
    <t>Total Ammoniacal nitrogen (g/m3)</t>
  </si>
  <si>
    <t>cBOD5</t>
  </si>
  <si>
    <t>E. coli</t>
  </si>
  <si>
    <t>Ammonia</t>
  </si>
  <si>
    <t>TP</t>
  </si>
  <si>
    <t>24/04/2018</t>
  </si>
  <si>
    <t>23/05/2018</t>
  </si>
  <si>
    <t>19/06/2018</t>
  </si>
  <si>
    <t>18/07/2018</t>
  </si>
  <si>
    <t>22/08/2018</t>
  </si>
  <si>
    <t>19/09/2018</t>
  </si>
  <si>
    <t>17/10/2018</t>
  </si>
  <si>
    <t>14/11/2018</t>
  </si>
  <si>
    <t>19/12/2018</t>
  </si>
  <si>
    <t>27/12/2018</t>
  </si>
  <si>
    <t>03/01/2019</t>
  </si>
  <si>
    <t>08/01/2019</t>
  </si>
  <si>
    <t>14/01/2019</t>
  </si>
  <si>
    <t>22/01/2019</t>
  </si>
  <si>
    <t>30/01/2019</t>
  </si>
  <si>
    <t>07/02/2019</t>
  </si>
  <si>
    <t>14/02/2019</t>
  </si>
  <si>
    <t>20/02/2019</t>
  </si>
  <si>
    <t>28/02/2019</t>
  </si>
  <si>
    <t>µS/cm</t>
  </si>
  <si>
    <t>&lt;1.0</t>
  </si>
  <si>
    <t>April 2020 to March 2021</t>
  </si>
  <si>
    <t>April 2010 to March 2021</t>
  </si>
  <si>
    <t>&lt;1.6</t>
  </si>
  <si>
    <t>&lt;0.5</t>
  </si>
  <si>
    <t>uS/cm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</si>
</sst>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mm\ yyyy"/>
    <numFmt numFmtId="165" formatCode="d/mm"/>
    <numFmt numFmtId="166" formatCode="0.0"/>
    <numFmt numFmtId="167" formatCode="m/dd/yyyy"/>
    <numFmt numFmtId="168" formatCode="d/mm/yyyy;@"/>
    <numFmt numFmtId="169" formatCode="hh:mm"/>
  </numFmts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6"/>
      <color indexed="9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7" fillId="0" borderId="0" xfId="0" applyFont="1" applyFill="1" applyBorder="1"/>
    <xf numFmtId="0" fontId="1" fillId="0" borderId="0" xfId="0" applyFont="1" applyBorder="1" applyAlignment="1" applyProtection="1">
      <alignment horizontal="left"/>
      <protection locked="0"/>
    </xf>
    <xf numFmtId="167" fontId="1" fillId="0" borderId="0" xfId="0" applyNumberFormat="1" applyFont="1" applyBorder="1" applyAlignment="1" applyProtection="1">
      <alignment horizontal="left"/>
      <protection locked="0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Protection="1"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/>
    <xf numFmtId="2" fontId="0" fillId="0" borderId="0" xfId="0" applyNumberForma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3" fontId="0" fillId="0" borderId="0" xfId="0" applyNumberFormat="1" applyFill="1" applyBorder="1"/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2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5" xfId="0" applyNumberFormat="1" applyBorder="1" applyAlignment="1" applyProtection="1">
      <alignment horizontal="center"/>
    </xf>
    <xf numFmtId="0" fontId="13" fillId="2" borderId="1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165" fontId="0" fillId="4" borderId="8" xfId="0" applyNumberForma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66" fontId="0" fillId="3" borderId="11" xfId="0" applyNumberFormat="1" applyFill="1" applyBorder="1" applyAlignment="1">
      <alignment horizontal="center"/>
    </xf>
    <xf numFmtId="166" fontId="0" fillId="3" borderId="13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166" fontId="0" fillId="3" borderId="12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8" fontId="7" fillId="4" borderId="7" xfId="0" applyNumberFormat="1" applyFont="1" applyFill="1" applyBorder="1" applyAlignment="1">
      <alignment horizontal="center"/>
    </xf>
    <xf numFmtId="168" fontId="7" fillId="4" borderId="8" xfId="0" applyNumberFormat="1" applyFon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20" fontId="0" fillId="0" borderId="0" xfId="0" applyNumberForma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20" fontId="0" fillId="0" borderId="11" xfId="0" applyNumberFormat="1" applyBorder="1" applyAlignment="1" applyProtection="1">
      <alignment horizontal="center" vertical="center"/>
    </xf>
    <xf numFmtId="20" fontId="0" fillId="0" borderId="13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5" xfId="0" applyNumberFormat="1" applyBorder="1" applyAlignment="1" applyProtection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0" fontId="0" fillId="0" borderId="12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0" xfId="0" applyFill="1" applyBorder="1"/>
    <xf numFmtId="0" fontId="0" fillId="3" borderId="4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10" xfId="0" applyFill="1" applyBorder="1"/>
    <xf numFmtId="3" fontId="0" fillId="4" borderId="2" xfId="0" applyNumberFormat="1" applyFill="1" applyBorder="1"/>
    <xf numFmtId="0" fontId="0" fillId="4" borderId="2" xfId="0" applyFill="1" applyBorder="1"/>
    <xf numFmtId="0" fontId="0" fillId="4" borderId="3" xfId="0" applyFill="1" applyBorder="1"/>
    <xf numFmtId="0" fontId="0" fillId="3" borderId="5" xfId="0" applyFill="1" applyBorder="1"/>
    <xf numFmtId="0" fontId="0" fillId="0" borderId="11" xfId="0" applyFill="1" applyBorder="1"/>
    <xf numFmtId="0" fontId="0" fillId="4" borderId="5" xfId="0" applyFill="1" applyBorder="1"/>
    <xf numFmtId="0" fontId="0" fillId="4" borderId="12" xfId="0" applyFill="1" applyBorder="1"/>
    <xf numFmtId="168" fontId="0" fillId="4" borderId="8" xfId="0" applyNumberFormat="1" applyFill="1" applyBorder="1" applyAlignment="1">
      <alignment horizontal="center"/>
    </xf>
    <xf numFmtId="0" fontId="7" fillId="0" borderId="11" xfId="0" applyFont="1" applyBorder="1" applyAlignment="1" applyProtection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4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4" borderId="7" xfId="0" applyNumberForma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0" xfId="0" applyBorder="1" applyProtection="1"/>
    <xf numFmtId="1" fontId="0" fillId="3" borderId="5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0" fontId="0" fillId="0" borderId="0" xfId="0" applyBorder="1" applyAlignment="1" applyProtection="1">
      <protection locked="0"/>
    </xf>
    <xf numFmtId="169" fontId="0" fillId="0" borderId="5" xfId="0" applyNumberFormat="1" applyBorder="1" applyAlignment="1">
      <alignment horizontal="center" vertical="center"/>
    </xf>
    <xf numFmtId="169" fontId="0" fillId="0" borderId="0" xfId="0" applyNumberFormat="1" applyBorder="1" applyAlignment="1" applyProtection="1">
      <alignment horizontal="center" vertical="center"/>
    </xf>
    <xf numFmtId="169" fontId="0" fillId="0" borderId="13" xfId="0" applyNumberFormat="1" applyBorder="1" applyAlignment="1" applyProtection="1">
      <alignment horizontal="center" vertical="center"/>
    </xf>
    <xf numFmtId="169" fontId="0" fillId="0" borderId="5" xfId="0" applyNumberFormat="1" applyBorder="1" applyAlignment="1" applyProtection="1">
      <alignment horizontal="center" vertical="center"/>
    </xf>
    <xf numFmtId="169" fontId="0" fillId="0" borderId="13" xfId="0" applyNumberFormat="1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  <xf numFmtId="169" fontId="0" fillId="0" borderId="6" xfId="0" applyNumberFormat="1" applyBorder="1" applyAlignment="1" applyProtection="1">
      <alignment horizontal="center" vertical="center"/>
    </xf>
    <xf numFmtId="169" fontId="0" fillId="0" borderId="0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4" borderId="8" xfId="0" applyNumberFormat="1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165" fontId="0" fillId="4" borderId="8" xfId="0" quotePrefix="1" applyNumberFormat="1" applyFill="1" applyBorder="1" applyAlignment="1" applyProtection="1">
      <alignment horizontal="center" vertical="center"/>
      <protection locked="0"/>
    </xf>
    <xf numFmtId="20" fontId="0" fillId="0" borderId="6" xfId="0" applyNumberForma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169" fontId="0" fillId="0" borderId="11" xfId="0" applyNumberFormat="1" applyBorder="1" applyAlignment="1" applyProtection="1">
      <alignment horizontal="center" vertical="center"/>
    </xf>
    <xf numFmtId="1" fontId="0" fillId="3" borderId="12" xfId="0" applyNumberFormat="1" applyFill="1" applyBorder="1" applyAlignment="1">
      <alignment horizontal="center"/>
    </xf>
    <xf numFmtId="1" fontId="0" fillId="3" borderId="10" xfId="0" applyNumberFormat="1" applyFill="1" applyBorder="1" applyAlignment="1">
      <alignment horizontal="center"/>
    </xf>
    <xf numFmtId="166" fontId="0" fillId="3" borderId="8" xfId="0" applyNumberFormat="1" applyFill="1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7" fillId="3" borderId="20" xfId="0" applyFont="1" applyFill="1" applyBorder="1"/>
    <xf numFmtId="0" fontId="7" fillId="3" borderId="21" xfId="0" applyFont="1" applyFill="1" applyBorder="1"/>
    <xf numFmtId="0" fontId="7" fillId="3" borderId="22" xfId="0" applyFont="1" applyFill="1" applyBorder="1"/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166" fontId="0" fillId="6" borderId="11" xfId="0" applyNumberFormat="1" applyFill="1" applyBorder="1" applyAlignment="1">
      <alignment horizontal="center" vertical="center"/>
    </xf>
    <xf numFmtId="166" fontId="0" fillId="6" borderId="0" xfId="0" applyNumberFormat="1" applyFill="1" applyBorder="1" applyAlignment="1">
      <alignment horizontal="center" vertical="center"/>
    </xf>
    <xf numFmtId="166" fontId="0" fillId="6" borderId="23" xfId="0" applyNumberFormat="1" applyFill="1" applyBorder="1" applyAlignment="1">
      <alignment horizontal="center" vertical="center"/>
    </xf>
    <xf numFmtId="166" fontId="0" fillId="6" borderId="27" xfId="0" applyNumberFormat="1" applyFill="1" applyBorder="1" applyAlignment="1">
      <alignment horizontal="center" vertical="center"/>
    </xf>
    <xf numFmtId="166" fontId="0" fillId="6" borderId="4" xfId="0" applyNumberFormat="1" applyFill="1" applyBorder="1" applyAlignment="1">
      <alignment horizontal="center" vertical="center"/>
    </xf>
    <xf numFmtId="166" fontId="0" fillId="6" borderId="6" xfId="0" applyNumberFormat="1" applyFill="1" applyBorder="1" applyAlignment="1">
      <alignment horizontal="center" vertical="center"/>
    </xf>
    <xf numFmtId="166" fontId="0" fillId="6" borderId="25" xfId="0" applyNumberFormat="1" applyFill="1" applyBorder="1" applyAlignment="1">
      <alignment horizontal="center" vertical="center"/>
    </xf>
    <xf numFmtId="166" fontId="0" fillId="6" borderId="29" xfId="0" applyNumberFormat="1" applyFill="1" applyBorder="1" applyAlignment="1">
      <alignment horizontal="center" vertical="center"/>
    </xf>
    <xf numFmtId="166" fontId="0" fillId="6" borderId="10" xfId="0" applyNumberForma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6" fillId="4" borderId="1" xfId="0" applyFont="1" applyFill="1" applyBorder="1" applyAlignment="1">
      <alignment horizontal="right"/>
    </xf>
    <xf numFmtId="0" fontId="0" fillId="5" borderId="0" xfId="0" applyFill="1"/>
    <xf numFmtId="20" fontId="0" fillId="0" borderId="7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20" fontId="0" fillId="0" borderId="9" xfId="0" applyNumberFormat="1" applyBorder="1"/>
    <xf numFmtId="20" fontId="7" fillId="0" borderId="5" xfId="0" applyNumberFormat="1" applyFont="1" applyBorder="1" applyAlignment="1">
      <alignment horizontal="center" vertical="center"/>
    </xf>
    <xf numFmtId="20" fontId="0" fillId="0" borderId="0" xfId="0" applyNumberFormat="1" applyBorder="1" applyProtection="1"/>
    <xf numFmtId="20" fontId="0" fillId="0" borderId="5" xfId="0" applyNumberFormat="1" applyBorder="1"/>
    <xf numFmtId="20" fontId="7" fillId="0" borderId="5" xfId="0" applyNumberFormat="1" applyFont="1" applyBorder="1"/>
    <xf numFmtId="20" fontId="0" fillId="0" borderId="1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20" fontId="0" fillId="0" borderId="8" xfId="0" applyNumberFormat="1" applyBorder="1"/>
    <xf numFmtId="20" fontId="0" fillId="0" borderId="9" xfId="0" applyNumberFormat="1" applyBorder="1" applyAlignment="1">
      <alignment horizontal="center"/>
    </xf>
    <xf numFmtId="0" fontId="0" fillId="8" borderId="0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166" fontId="0" fillId="6" borderId="5" xfId="0" applyNumberFormat="1" applyFill="1" applyBorder="1" applyAlignment="1">
      <alignment horizontal="center" vertical="center"/>
    </xf>
    <xf numFmtId="166" fontId="0" fillId="6" borderId="12" xfId="0" applyNumberFormat="1" applyFill="1" applyBorder="1" applyAlignment="1">
      <alignment horizontal="center" vertical="center"/>
    </xf>
    <xf numFmtId="166" fontId="0" fillId="6" borderId="13" xfId="0" applyNumberFormat="1" applyFill="1" applyBorder="1" applyAlignment="1">
      <alignment horizontal="center" vertical="center"/>
    </xf>
    <xf numFmtId="166" fontId="0" fillId="6" borderId="26" xfId="0" applyNumberFormat="1" applyFill="1" applyBorder="1" applyAlignment="1">
      <alignment horizontal="center" vertical="center"/>
    </xf>
    <xf numFmtId="166" fontId="0" fillId="6" borderId="30" xfId="0" applyNumberFormat="1" applyFill="1" applyBorder="1" applyAlignment="1">
      <alignment horizontal="center" vertical="center"/>
    </xf>
    <xf numFmtId="166" fontId="0" fillId="6" borderId="14" xfId="0" applyNumberFormat="1" applyFill="1" applyBorder="1" applyAlignment="1">
      <alignment horizontal="center" vertical="center"/>
    </xf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11" xfId="0" applyFont="1" applyBorder="1" applyAlignment="1"/>
    <xf numFmtId="1" fontId="7" fillId="0" borderId="4" xfId="0" applyNumberFormat="1" applyFont="1" applyFill="1" applyBorder="1" applyAlignment="1" applyProtection="1">
      <alignment horizontal="center" vertical="center"/>
    </xf>
    <xf numFmtId="1" fontId="7" fillId="0" borderId="10" xfId="0" applyNumberFormat="1" applyFont="1" applyFill="1" applyBorder="1" applyAlignment="1" applyProtection="1">
      <alignment horizontal="center" vertical="center"/>
    </xf>
    <xf numFmtId="1" fontId="7" fillId="0" borderId="14" xfId="0" applyNumberFormat="1" applyFont="1" applyFill="1" applyBorder="1" applyAlignment="1" applyProtection="1">
      <alignment horizontal="center" vertical="center"/>
    </xf>
    <xf numFmtId="14" fontId="0" fillId="0" borderId="5" xfId="0" applyNumberFormat="1" applyBorder="1" applyAlignment="1">
      <alignment horizontal="center"/>
    </xf>
    <xf numFmtId="14" fontId="13" fillId="2" borderId="18" xfId="0" applyNumberFormat="1" applyFont="1" applyFill="1" applyBorder="1" applyAlignment="1">
      <alignment horizontal="center"/>
    </xf>
    <xf numFmtId="14" fontId="6" fillId="0" borderId="8" xfId="0" applyNumberFormat="1" applyFont="1" applyFill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14" fontId="14" fillId="2" borderId="7" xfId="0" applyNumberFormat="1" applyFont="1" applyFill="1" applyBorder="1" applyAlignment="1">
      <alignment horizontal="center"/>
    </xf>
    <xf numFmtId="14" fontId="14" fillId="2" borderId="8" xfId="0" applyNumberFormat="1" applyFont="1" applyFill="1" applyBorder="1" applyAlignment="1">
      <alignment horizontal="center"/>
    </xf>
    <xf numFmtId="14" fontId="14" fillId="2" borderId="9" xfId="0" applyNumberFormat="1" applyFont="1" applyFill="1" applyBorder="1" applyAlignment="1">
      <alignment horizontal="center"/>
    </xf>
    <xf numFmtId="14" fontId="5" fillId="0" borderId="0" xfId="0" applyNumberFormat="1" applyFont="1" applyBorder="1" applyProtection="1">
      <protection locked="0"/>
    </xf>
    <xf numFmtId="14" fontId="0" fillId="0" borderId="0" xfId="0" applyNumberFormat="1" applyBorder="1" applyAlignment="1" applyProtection="1"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14" fontId="1" fillId="0" borderId="0" xfId="0" applyNumberFormat="1" applyFont="1" applyBorder="1" applyAlignment="1" applyProtection="1">
      <alignment horizontal="left"/>
      <protection locked="0"/>
    </xf>
    <xf numFmtId="14" fontId="0" fillId="0" borderId="0" xfId="0" applyNumberFormat="1" applyBorder="1" applyAlignment="1">
      <alignment horizontal="center"/>
    </xf>
    <xf numFmtId="168" fontId="0" fillId="4" borderId="7" xfId="0" applyNumberFormat="1" applyFill="1" applyBorder="1" applyAlignment="1">
      <alignment horizontal="center"/>
    </xf>
    <xf numFmtId="168" fontId="0" fillId="4" borderId="9" xfId="0" applyNumberFormat="1" applyFill="1" applyBorder="1" applyAlignment="1">
      <alignment horizontal="center"/>
    </xf>
    <xf numFmtId="168" fontId="0" fillId="4" borderId="7" xfId="0" quotePrefix="1" applyNumberFormat="1" applyFill="1" applyBorder="1" applyAlignment="1" applyProtection="1">
      <alignment horizontal="center" vertical="center"/>
      <protection locked="0"/>
    </xf>
    <xf numFmtId="168" fontId="0" fillId="4" borderId="8" xfId="0" applyNumberFormat="1" applyFill="1" applyBorder="1" applyAlignment="1">
      <alignment horizontal="center" vertical="center"/>
    </xf>
    <xf numFmtId="168" fontId="0" fillId="4" borderId="9" xfId="0" applyNumberFormat="1" applyFill="1" applyBorder="1" applyAlignment="1">
      <alignment horizontal="center" vertical="center"/>
    </xf>
    <xf numFmtId="168" fontId="0" fillId="4" borderId="9" xfId="0" quotePrefix="1" applyNumberFormat="1" applyFill="1" applyBorder="1" applyAlignment="1" applyProtection="1">
      <alignment horizontal="center" vertical="center"/>
      <protection locked="0"/>
    </xf>
    <xf numFmtId="169" fontId="0" fillId="0" borderId="12" xfId="0" applyNumberFormat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0" fillId="0" borderId="0" xfId="0" applyNumberFormat="1" applyBorder="1"/>
    <xf numFmtId="1" fontId="7" fillId="0" borderId="4" xfId="0" applyNumberFormat="1" applyFont="1" applyBorder="1"/>
    <xf numFmtId="1" fontId="0" fillId="0" borderId="1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/>
    </xf>
    <xf numFmtId="1" fontId="0" fillId="0" borderId="0" xfId="0" applyNumberFormat="1" applyBorder="1" applyProtection="1">
      <protection locked="0"/>
    </xf>
    <xf numFmtId="1" fontId="0" fillId="0" borderId="0" xfId="0" applyNumberFormat="1" applyBorder="1" applyAlignment="1" applyProtection="1">
      <protection locked="0"/>
    </xf>
    <xf numFmtId="0" fontId="18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0" fillId="5" borderId="21" xfId="0" applyNumberFormat="1" applyFill="1" applyBorder="1" applyAlignment="1">
      <alignment horizontal="center"/>
    </xf>
    <xf numFmtId="0" fontId="13" fillId="2" borderId="19" xfId="0" applyFont="1" applyFill="1" applyBorder="1" applyAlignment="1">
      <alignment horizontal="center" vertical="center" wrapText="1"/>
    </xf>
    <xf numFmtId="166" fontId="0" fillId="5" borderId="20" xfId="0" applyNumberFormat="1" applyFill="1" applyBorder="1" applyAlignment="1">
      <alignment horizontal="center"/>
    </xf>
    <xf numFmtId="166" fontId="0" fillId="5" borderId="23" xfId="0" applyNumberFormat="1" applyFill="1" applyBorder="1" applyAlignment="1">
      <alignment horizontal="center"/>
    </xf>
    <xf numFmtId="166" fontId="0" fillId="5" borderId="27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0" fillId="5" borderId="22" xfId="0" applyNumberForma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 wrapText="1"/>
    </xf>
    <xf numFmtId="0" fontId="13" fillId="2" borderId="28" xfId="0" applyFont="1" applyFill="1" applyBorder="1" applyAlignment="1">
      <alignment horizontal="center" wrapText="1"/>
    </xf>
  </cellXfs>
  <cellStyles count="1">
    <cellStyle name="Normal" xfId="0" builtinId="0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Daily Plant Flows - Effluent</a:t>
            </a:r>
          </a:p>
        </c:rich>
      </c:tx>
      <c:layout>
        <c:manualLayout>
          <c:xMode val="edge"/>
          <c:yMode val="edge"/>
          <c:x val="0.36404063003021597"/>
          <c:y val="3.7547111788138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85471259879723E-2"/>
          <c:y val="0.12622720897615708"/>
          <c:w val="0.9098266248800011"/>
          <c:h val="0.67461430575035053"/>
        </c:manualLayout>
      </c:layout>
      <c:barChart>
        <c:barDir val="col"/>
        <c:grouping val="clustered"/>
        <c:varyColors val="0"/>
        <c:ser>
          <c:idx val="1"/>
          <c:order val="0"/>
          <c:tx>
            <c:v>Effluent</c:v>
          </c:tx>
          <c:spPr>
            <a:solidFill>
              <a:schemeClr val="accent1"/>
            </a:solidFill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numRef>
              <c:f>Hahei!$A$9:$A$373</c:f>
              <c:numCache>
                <c:formatCode>d/mm/yyyy;@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43921</c:v>
                </c:pt>
              </c:numCache>
            </c:numRef>
          </c:cat>
          <c:val>
            <c:numRef>
              <c:f>Hahei!$E$9:$E$373</c:f>
              <c:numCache>
                <c:formatCode>0</c:formatCode>
                <c:ptCount val="365"/>
                <c:pt idx="0">
                  <c:v>0</c:v>
                </c:pt>
                <c:pt idx="1">
                  <c:v>286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223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222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221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213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220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355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236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44</c:v>
                </c:pt>
                <c:pt idx="58">
                  <c:v>0</c:v>
                </c:pt>
                <c:pt idx="59">
                  <c:v>262</c:v>
                </c:pt>
                <c:pt idx="60">
                  <c:v>279</c:v>
                </c:pt>
                <c:pt idx="61">
                  <c:v>257</c:v>
                </c:pt>
                <c:pt idx="62">
                  <c:v>257</c:v>
                </c:pt>
                <c:pt idx="63">
                  <c:v>188</c:v>
                </c:pt>
                <c:pt idx="64">
                  <c:v>228</c:v>
                </c:pt>
                <c:pt idx="65">
                  <c:v>216</c:v>
                </c:pt>
                <c:pt idx="66">
                  <c:v>180</c:v>
                </c:pt>
                <c:pt idx="67">
                  <c:v>202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70</c:v>
                </c:pt>
                <c:pt idx="85">
                  <c:v>146</c:v>
                </c:pt>
                <c:pt idx="86">
                  <c:v>228</c:v>
                </c:pt>
                <c:pt idx="87">
                  <c:v>201</c:v>
                </c:pt>
                <c:pt idx="88">
                  <c:v>329</c:v>
                </c:pt>
                <c:pt idx="89">
                  <c:v>268</c:v>
                </c:pt>
                <c:pt idx="90">
                  <c:v>272</c:v>
                </c:pt>
                <c:pt idx="91">
                  <c:v>292</c:v>
                </c:pt>
                <c:pt idx="92">
                  <c:v>246</c:v>
                </c:pt>
                <c:pt idx="93">
                  <c:v>185</c:v>
                </c:pt>
                <c:pt idx="94">
                  <c:v>294</c:v>
                </c:pt>
                <c:pt idx="95">
                  <c:v>246</c:v>
                </c:pt>
                <c:pt idx="96">
                  <c:v>257</c:v>
                </c:pt>
                <c:pt idx="97">
                  <c:v>231</c:v>
                </c:pt>
                <c:pt idx="98">
                  <c:v>254</c:v>
                </c:pt>
                <c:pt idx="99">
                  <c:v>0</c:v>
                </c:pt>
                <c:pt idx="100">
                  <c:v>0</c:v>
                </c:pt>
                <c:pt idx="101">
                  <c:v>195</c:v>
                </c:pt>
                <c:pt idx="102">
                  <c:v>233</c:v>
                </c:pt>
                <c:pt idx="103">
                  <c:v>267</c:v>
                </c:pt>
                <c:pt idx="104">
                  <c:v>134</c:v>
                </c:pt>
                <c:pt idx="105">
                  <c:v>120</c:v>
                </c:pt>
                <c:pt idx="106">
                  <c:v>127</c:v>
                </c:pt>
                <c:pt idx="107">
                  <c:v>269</c:v>
                </c:pt>
                <c:pt idx="108">
                  <c:v>231</c:v>
                </c:pt>
                <c:pt idx="109">
                  <c:v>235</c:v>
                </c:pt>
                <c:pt idx="110">
                  <c:v>216</c:v>
                </c:pt>
                <c:pt idx="111">
                  <c:v>184</c:v>
                </c:pt>
                <c:pt idx="112">
                  <c:v>279</c:v>
                </c:pt>
                <c:pt idx="113">
                  <c:v>183</c:v>
                </c:pt>
                <c:pt idx="114">
                  <c:v>241</c:v>
                </c:pt>
                <c:pt idx="115">
                  <c:v>202</c:v>
                </c:pt>
                <c:pt idx="116">
                  <c:v>225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207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274</c:v>
                </c:pt>
                <c:pt idx="135">
                  <c:v>236</c:v>
                </c:pt>
                <c:pt idx="136">
                  <c:v>243</c:v>
                </c:pt>
                <c:pt idx="137">
                  <c:v>0</c:v>
                </c:pt>
                <c:pt idx="138">
                  <c:v>1</c:v>
                </c:pt>
                <c:pt idx="139">
                  <c:v>270</c:v>
                </c:pt>
                <c:pt idx="140">
                  <c:v>205</c:v>
                </c:pt>
                <c:pt idx="141">
                  <c:v>253</c:v>
                </c:pt>
                <c:pt idx="142">
                  <c:v>1</c:v>
                </c:pt>
                <c:pt idx="143">
                  <c:v>0</c:v>
                </c:pt>
                <c:pt idx="144">
                  <c:v>9</c:v>
                </c:pt>
                <c:pt idx="145">
                  <c:v>277</c:v>
                </c:pt>
                <c:pt idx="146">
                  <c:v>243</c:v>
                </c:pt>
                <c:pt idx="147">
                  <c:v>0</c:v>
                </c:pt>
                <c:pt idx="148">
                  <c:v>0</c:v>
                </c:pt>
                <c:pt idx="149">
                  <c:v>221</c:v>
                </c:pt>
                <c:pt idx="150">
                  <c:v>254</c:v>
                </c:pt>
                <c:pt idx="151">
                  <c:v>271</c:v>
                </c:pt>
                <c:pt idx="152">
                  <c:v>0</c:v>
                </c:pt>
                <c:pt idx="153">
                  <c:v>0</c:v>
                </c:pt>
                <c:pt idx="154">
                  <c:v>223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234</c:v>
                </c:pt>
                <c:pt idx="159">
                  <c:v>0</c:v>
                </c:pt>
                <c:pt idx="160">
                  <c:v>226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250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266</c:v>
                </c:pt>
                <c:pt idx="172">
                  <c:v>0</c:v>
                </c:pt>
                <c:pt idx="173">
                  <c:v>242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240</c:v>
                </c:pt>
                <c:pt idx="180">
                  <c:v>317</c:v>
                </c:pt>
                <c:pt idx="181">
                  <c:v>0</c:v>
                </c:pt>
                <c:pt idx="182">
                  <c:v>0</c:v>
                </c:pt>
                <c:pt idx="183">
                  <c:v>258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222</c:v>
                </c:pt>
                <c:pt idx="188">
                  <c:v>284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212</c:v>
                </c:pt>
                <c:pt idx="196">
                  <c:v>299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111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17</c:v>
                </c:pt>
                <c:pt idx="207">
                  <c:v>262</c:v>
                </c:pt>
                <c:pt idx="208">
                  <c:v>254</c:v>
                </c:pt>
                <c:pt idx="209">
                  <c:v>250</c:v>
                </c:pt>
                <c:pt idx="210">
                  <c:v>187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2</c:v>
                </c:pt>
                <c:pt idx="219">
                  <c:v>225</c:v>
                </c:pt>
                <c:pt idx="220">
                  <c:v>200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48</c:v>
                </c:pt>
                <c:pt idx="225">
                  <c:v>228</c:v>
                </c:pt>
                <c:pt idx="226">
                  <c:v>190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203</c:v>
                </c:pt>
                <c:pt idx="232">
                  <c:v>1</c:v>
                </c:pt>
                <c:pt idx="233">
                  <c:v>94</c:v>
                </c:pt>
                <c:pt idx="234">
                  <c:v>138</c:v>
                </c:pt>
                <c:pt idx="235">
                  <c:v>100</c:v>
                </c:pt>
                <c:pt idx="236">
                  <c:v>81</c:v>
                </c:pt>
                <c:pt idx="237">
                  <c:v>310</c:v>
                </c:pt>
                <c:pt idx="238">
                  <c:v>1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277</c:v>
                </c:pt>
                <c:pt idx="245">
                  <c:v>279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275</c:v>
                </c:pt>
                <c:pt idx="254">
                  <c:v>254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262</c:v>
                </c:pt>
                <c:pt idx="260">
                  <c:v>262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335</c:v>
                </c:pt>
                <c:pt idx="267">
                  <c:v>233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306</c:v>
                </c:pt>
                <c:pt idx="273">
                  <c:v>216</c:v>
                </c:pt>
                <c:pt idx="274">
                  <c:v>242</c:v>
                </c:pt>
                <c:pt idx="275">
                  <c:v>187</c:v>
                </c:pt>
                <c:pt idx="276">
                  <c:v>235</c:v>
                </c:pt>
                <c:pt idx="277">
                  <c:v>227</c:v>
                </c:pt>
                <c:pt idx="278">
                  <c:v>229</c:v>
                </c:pt>
                <c:pt idx="279">
                  <c:v>331</c:v>
                </c:pt>
                <c:pt idx="280">
                  <c:v>202</c:v>
                </c:pt>
                <c:pt idx="281">
                  <c:v>351</c:v>
                </c:pt>
                <c:pt idx="282">
                  <c:v>315</c:v>
                </c:pt>
                <c:pt idx="283">
                  <c:v>247</c:v>
                </c:pt>
                <c:pt idx="284">
                  <c:v>278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263</c:v>
                </c:pt>
                <c:pt idx="294">
                  <c:v>315</c:v>
                </c:pt>
                <c:pt idx="295">
                  <c:v>0</c:v>
                </c:pt>
                <c:pt idx="296">
                  <c:v>67</c:v>
                </c:pt>
                <c:pt idx="297">
                  <c:v>236</c:v>
                </c:pt>
                <c:pt idx="298">
                  <c:v>289</c:v>
                </c:pt>
                <c:pt idx="299">
                  <c:v>335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280</c:v>
                </c:pt>
                <c:pt idx="304">
                  <c:v>248</c:v>
                </c:pt>
                <c:pt idx="305">
                  <c:v>12</c:v>
                </c:pt>
                <c:pt idx="306">
                  <c:v>341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219</c:v>
                </c:pt>
                <c:pt idx="311">
                  <c:v>0</c:v>
                </c:pt>
                <c:pt idx="312">
                  <c:v>0</c:v>
                </c:pt>
                <c:pt idx="313">
                  <c:v>283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272</c:v>
                </c:pt>
                <c:pt idx="322">
                  <c:v>276</c:v>
                </c:pt>
                <c:pt idx="323">
                  <c:v>268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268</c:v>
                </c:pt>
                <c:pt idx="336">
                  <c:v>246</c:v>
                </c:pt>
                <c:pt idx="337">
                  <c:v>261</c:v>
                </c:pt>
                <c:pt idx="338">
                  <c:v>300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249</c:v>
                </c:pt>
                <c:pt idx="347">
                  <c:v>297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232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252</c:v>
                </c:pt>
                <c:pt idx="358">
                  <c:v>255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248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C-41C1-A386-E73F0EE8C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60896"/>
        <c:axId val="177362432"/>
      </c:barChart>
      <c:lineChart>
        <c:grouping val="standard"/>
        <c:varyColors val="0"/>
        <c:ser>
          <c:idx val="2"/>
          <c:order val="1"/>
          <c:tx>
            <c:v>Discharge Limit</c:v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numRef>
              <c:f>Hahei!$A$9:$A$373</c:f>
              <c:numCache>
                <c:formatCode>d/mm/yyyy;@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43921</c:v>
                </c:pt>
              </c:numCache>
            </c:numRef>
          </c:cat>
          <c:val>
            <c:numRef>
              <c:f>Hahei!$BN$9:$BN$373</c:f>
              <c:numCache>
                <c:formatCode>General</c:formatCode>
                <c:ptCount val="365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  <c:pt idx="20">
                  <c:v>700</c:v>
                </c:pt>
                <c:pt idx="21">
                  <c:v>700</c:v>
                </c:pt>
                <c:pt idx="22">
                  <c:v>700</c:v>
                </c:pt>
                <c:pt idx="23">
                  <c:v>700</c:v>
                </c:pt>
                <c:pt idx="24">
                  <c:v>700</c:v>
                </c:pt>
                <c:pt idx="25">
                  <c:v>700</c:v>
                </c:pt>
                <c:pt idx="26">
                  <c:v>700</c:v>
                </c:pt>
                <c:pt idx="27">
                  <c:v>700</c:v>
                </c:pt>
                <c:pt idx="28">
                  <c:v>700</c:v>
                </c:pt>
                <c:pt idx="29">
                  <c:v>700</c:v>
                </c:pt>
                <c:pt idx="30">
                  <c:v>700</c:v>
                </c:pt>
                <c:pt idx="31">
                  <c:v>700</c:v>
                </c:pt>
                <c:pt idx="32">
                  <c:v>700</c:v>
                </c:pt>
                <c:pt idx="33">
                  <c:v>700</c:v>
                </c:pt>
                <c:pt idx="34">
                  <c:v>700</c:v>
                </c:pt>
                <c:pt idx="35">
                  <c:v>700</c:v>
                </c:pt>
                <c:pt idx="36">
                  <c:v>700</c:v>
                </c:pt>
                <c:pt idx="37">
                  <c:v>700</c:v>
                </c:pt>
                <c:pt idx="38">
                  <c:v>700</c:v>
                </c:pt>
                <c:pt idx="39">
                  <c:v>700</c:v>
                </c:pt>
                <c:pt idx="40">
                  <c:v>700</c:v>
                </c:pt>
                <c:pt idx="41">
                  <c:v>700</c:v>
                </c:pt>
                <c:pt idx="42">
                  <c:v>700</c:v>
                </c:pt>
                <c:pt idx="43">
                  <c:v>700</c:v>
                </c:pt>
                <c:pt idx="44">
                  <c:v>700</c:v>
                </c:pt>
                <c:pt idx="45">
                  <c:v>700</c:v>
                </c:pt>
                <c:pt idx="46">
                  <c:v>700</c:v>
                </c:pt>
                <c:pt idx="47">
                  <c:v>700</c:v>
                </c:pt>
                <c:pt idx="48">
                  <c:v>700</c:v>
                </c:pt>
                <c:pt idx="49">
                  <c:v>700</c:v>
                </c:pt>
                <c:pt idx="50">
                  <c:v>700</c:v>
                </c:pt>
                <c:pt idx="51">
                  <c:v>700</c:v>
                </c:pt>
                <c:pt idx="52">
                  <c:v>700</c:v>
                </c:pt>
                <c:pt idx="53">
                  <c:v>700</c:v>
                </c:pt>
                <c:pt idx="54">
                  <c:v>700</c:v>
                </c:pt>
                <c:pt idx="55">
                  <c:v>700</c:v>
                </c:pt>
                <c:pt idx="56">
                  <c:v>700</c:v>
                </c:pt>
                <c:pt idx="57">
                  <c:v>700</c:v>
                </c:pt>
                <c:pt idx="58">
                  <c:v>700</c:v>
                </c:pt>
                <c:pt idx="59">
                  <c:v>700</c:v>
                </c:pt>
                <c:pt idx="60">
                  <c:v>700</c:v>
                </c:pt>
                <c:pt idx="61">
                  <c:v>700</c:v>
                </c:pt>
                <c:pt idx="62">
                  <c:v>700</c:v>
                </c:pt>
                <c:pt idx="63">
                  <c:v>700</c:v>
                </c:pt>
                <c:pt idx="64">
                  <c:v>700</c:v>
                </c:pt>
                <c:pt idx="65">
                  <c:v>700</c:v>
                </c:pt>
                <c:pt idx="66">
                  <c:v>700</c:v>
                </c:pt>
                <c:pt idx="67">
                  <c:v>700</c:v>
                </c:pt>
                <c:pt idx="68">
                  <c:v>700</c:v>
                </c:pt>
                <c:pt idx="69">
                  <c:v>700</c:v>
                </c:pt>
                <c:pt idx="70">
                  <c:v>700</c:v>
                </c:pt>
                <c:pt idx="71">
                  <c:v>700</c:v>
                </c:pt>
                <c:pt idx="72">
                  <c:v>700</c:v>
                </c:pt>
                <c:pt idx="73">
                  <c:v>700</c:v>
                </c:pt>
                <c:pt idx="74">
                  <c:v>700</c:v>
                </c:pt>
                <c:pt idx="75">
                  <c:v>700</c:v>
                </c:pt>
                <c:pt idx="76">
                  <c:v>700</c:v>
                </c:pt>
                <c:pt idx="77">
                  <c:v>700</c:v>
                </c:pt>
                <c:pt idx="78">
                  <c:v>700</c:v>
                </c:pt>
                <c:pt idx="79">
                  <c:v>700</c:v>
                </c:pt>
                <c:pt idx="80">
                  <c:v>700</c:v>
                </c:pt>
                <c:pt idx="81">
                  <c:v>700</c:v>
                </c:pt>
                <c:pt idx="82">
                  <c:v>700</c:v>
                </c:pt>
                <c:pt idx="83">
                  <c:v>700</c:v>
                </c:pt>
                <c:pt idx="84">
                  <c:v>700</c:v>
                </c:pt>
                <c:pt idx="85">
                  <c:v>700</c:v>
                </c:pt>
                <c:pt idx="86">
                  <c:v>700</c:v>
                </c:pt>
                <c:pt idx="87">
                  <c:v>700</c:v>
                </c:pt>
                <c:pt idx="88">
                  <c:v>700</c:v>
                </c:pt>
                <c:pt idx="89">
                  <c:v>700</c:v>
                </c:pt>
                <c:pt idx="90">
                  <c:v>700</c:v>
                </c:pt>
                <c:pt idx="91">
                  <c:v>700</c:v>
                </c:pt>
                <c:pt idx="92">
                  <c:v>700</c:v>
                </c:pt>
                <c:pt idx="93">
                  <c:v>700</c:v>
                </c:pt>
                <c:pt idx="94">
                  <c:v>700</c:v>
                </c:pt>
                <c:pt idx="95">
                  <c:v>700</c:v>
                </c:pt>
                <c:pt idx="96">
                  <c:v>700</c:v>
                </c:pt>
                <c:pt idx="97">
                  <c:v>700</c:v>
                </c:pt>
                <c:pt idx="98">
                  <c:v>700</c:v>
                </c:pt>
                <c:pt idx="99">
                  <c:v>700</c:v>
                </c:pt>
                <c:pt idx="100">
                  <c:v>700</c:v>
                </c:pt>
                <c:pt idx="101">
                  <c:v>700</c:v>
                </c:pt>
                <c:pt idx="102">
                  <c:v>700</c:v>
                </c:pt>
                <c:pt idx="103">
                  <c:v>700</c:v>
                </c:pt>
                <c:pt idx="104">
                  <c:v>700</c:v>
                </c:pt>
                <c:pt idx="105">
                  <c:v>700</c:v>
                </c:pt>
                <c:pt idx="106">
                  <c:v>700</c:v>
                </c:pt>
                <c:pt idx="107">
                  <c:v>700</c:v>
                </c:pt>
                <c:pt idx="108">
                  <c:v>700</c:v>
                </c:pt>
                <c:pt idx="109">
                  <c:v>700</c:v>
                </c:pt>
                <c:pt idx="110">
                  <c:v>700</c:v>
                </c:pt>
                <c:pt idx="111">
                  <c:v>700</c:v>
                </c:pt>
                <c:pt idx="112">
                  <c:v>700</c:v>
                </c:pt>
                <c:pt idx="113">
                  <c:v>700</c:v>
                </c:pt>
                <c:pt idx="114">
                  <c:v>700</c:v>
                </c:pt>
                <c:pt idx="115">
                  <c:v>700</c:v>
                </c:pt>
                <c:pt idx="116">
                  <c:v>700</c:v>
                </c:pt>
                <c:pt idx="117">
                  <c:v>700</c:v>
                </c:pt>
                <c:pt idx="118">
                  <c:v>700</c:v>
                </c:pt>
                <c:pt idx="119">
                  <c:v>700</c:v>
                </c:pt>
                <c:pt idx="120">
                  <c:v>700</c:v>
                </c:pt>
                <c:pt idx="121">
                  <c:v>700</c:v>
                </c:pt>
                <c:pt idx="122">
                  <c:v>700</c:v>
                </c:pt>
                <c:pt idx="123">
                  <c:v>700</c:v>
                </c:pt>
                <c:pt idx="124">
                  <c:v>700</c:v>
                </c:pt>
                <c:pt idx="125">
                  <c:v>700</c:v>
                </c:pt>
                <c:pt idx="126">
                  <c:v>700</c:v>
                </c:pt>
                <c:pt idx="127">
                  <c:v>700</c:v>
                </c:pt>
                <c:pt idx="128">
                  <c:v>700</c:v>
                </c:pt>
                <c:pt idx="129">
                  <c:v>700</c:v>
                </c:pt>
                <c:pt idx="130">
                  <c:v>700</c:v>
                </c:pt>
                <c:pt idx="131">
                  <c:v>700</c:v>
                </c:pt>
                <c:pt idx="132">
                  <c:v>700</c:v>
                </c:pt>
                <c:pt idx="133">
                  <c:v>700</c:v>
                </c:pt>
                <c:pt idx="134">
                  <c:v>700</c:v>
                </c:pt>
                <c:pt idx="135">
                  <c:v>700</c:v>
                </c:pt>
                <c:pt idx="136">
                  <c:v>700</c:v>
                </c:pt>
                <c:pt idx="137">
                  <c:v>700</c:v>
                </c:pt>
                <c:pt idx="138">
                  <c:v>700</c:v>
                </c:pt>
                <c:pt idx="139">
                  <c:v>700</c:v>
                </c:pt>
                <c:pt idx="140">
                  <c:v>700</c:v>
                </c:pt>
                <c:pt idx="141">
                  <c:v>700</c:v>
                </c:pt>
                <c:pt idx="142">
                  <c:v>700</c:v>
                </c:pt>
                <c:pt idx="143">
                  <c:v>700</c:v>
                </c:pt>
                <c:pt idx="144">
                  <c:v>700</c:v>
                </c:pt>
                <c:pt idx="145">
                  <c:v>700</c:v>
                </c:pt>
                <c:pt idx="146">
                  <c:v>700</c:v>
                </c:pt>
                <c:pt idx="147">
                  <c:v>700</c:v>
                </c:pt>
                <c:pt idx="148">
                  <c:v>700</c:v>
                </c:pt>
                <c:pt idx="149">
                  <c:v>700</c:v>
                </c:pt>
                <c:pt idx="150">
                  <c:v>700</c:v>
                </c:pt>
                <c:pt idx="151">
                  <c:v>700</c:v>
                </c:pt>
                <c:pt idx="152">
                  <c:v>700</c:v>
                </c:pt>
                <c:pt idx="153">
                  <c:v>700</c:v>
                </c:pt>
                <c:pt idx="154">
                  <c:v>700</c:v>
                </c:pt>
                <c:pt idx="155">
                  <c:v>700</c:v>
                </c:pt>
                <c:pt idx="156">
                  <c:v>700</c:v>
                </c:pt>
                <c:pt idx="157">
                  <c:v>700</c:v>
                </c:pt>
                <c:pt idx="158">
                  <c:v>700</c:v>
                </c:pt>
                <c:pt idx="159">
                  <c:v>700</c:v>
                </c:pt>
                <c:pt idx="160">
                  <c:v>700</c:v>
                </c:pt>
                <c:pt idx="161">
                  <c:v>700</c:v>
                </c:pt>
                <c:pt idx="162">
                  <c:v>700</c:v>
                </c:pt>
                <c:pt idx="163">
                  <c:v>700</c:v>
                </c:pt>
                <c:pt idx="164">
                  <c:v>700</c:v>
                </c:pt>
                <c:pt idx="165">
                  <c:v>700</c:v>
                </c:pt>
                <c:pt idx="166">
                  <c:v>700</c:v>
                </c:pt>
                <c:pt idx="167">
                  <c:v>700</c:v>
                </c:pt>
                <c:pt idx="168">
                  <c:v>700</c:v>
                </c:pt>
                <c:pt idx="169">
                  <c:v>700</c:v>
                </c:pt>
                <c:pt idx="170">
                  <c:v>700</c:v>
                </c:pt>
                <c:pt idx="171">
                  <c:v>700</c:v>
                </c:pt>
                <c:pt idx="172">
                  <c:v>700</c:v>
                </c:pt>
                <c:pt idx="173">
                  <c:v>700</c:v>
                </c:pt>
                <c:pt idx="174">
                  <c:v>700</c:v>
                </c:pt>
                <c:pt idx="175">
                  <c:v>700</c:v>
                </c:pt>
                <c:pt idx="176">
                  <c:v>700</c:v>
                </c:pt>
                <c:pt idx="177">
                  <c:v>700</c:v>
                </c:pt>
                <c:pt idx="178">
                  <c:v>700</c:v>
                </c:pt>
                <c:pt idx="179">
                  <c:v>700</c:v>
                </c:pt>
                <c:pt idx="180">
                  <c:v>700</c:v>
                </c:pt>
                <c:pt idx="181">
                  <c:v>700</c:v>
                </c:pt>
                <c:pt idx="182">
                  <c:v>700</c:v>
                </c:pt>
                <c:pt idx="183">
                  <c:v>700</c:v>
                </c:pt>
                <c:pt idx="184">
                  <c:v>700</c:v>
                </c:pt>
                <c:pt idx="185">
                  <c:v>700</c:v>
                </c:pt>
                <c:pt idx="186">
                  <c:v>700</c:v>
                </c:pt>
                <c:pt idx="187">
                  <c:v>700</c:v>
                </c:pt>
                <c:pt idx="188">
                  <c:v>700</c:v>
                </c:pt>
                <c:pt idx="189">
                  <c:v>700</c:v>
                </c:pt>
                <c:pt idx="190">
                  <c:v>700</c:v>
                </c:pt>
                <c:pt idx="191">
                  <c:v>700</c:v>
                </c:pt>
                <c:pt idx="192">
                  <c:v>700</c:v>
                </c:pt>
                <c:pt idx="193">
                  <c:v>700</c:v>
                </c:pt>
                <c:pt idx="194">
                  <c:v>700</c:v>
                </c:pt>
                <c:pt idx="195">
                  <c:v>700</c:v>
                </c:pt>
                <c:pt idx="196">
                  <c:v>700</c:v>
                </c:pt>
                <c:pt idx="197">
                  <c:v>700</c:v>
                </c:pt>
                <c:pt idx="198">
                  <c:v>700</c:v>
                </c:pt>
                <c:pt idx="199">
                  <c:v>700</c:v>
                </c:pt>
                <c:pt idx="200">
                  <c:v>700</c:v>
                </c:pt>
                <c:pt idx="201">
                  <c:v>700</c:v>
                </c:pt>
                <c:pt idx="202">
                  <c:v>700</c:v>
                </c:pt>
                <c:pt idx="203">
                  <c:v>700</c:v>
                </c:pt>
                <c:pt idx="204">
                  <c:v>700</c:v>
                </c:pt>
                <c:pt idx="205">
                  <c:v>700</c:v>
                </c:pt>
                <c:pt idx="206">
                  <c:v>700</c:v>
                </c:pt>
                <c:pt idx="207">
                  <c:v>700</c:v>
                </c:pt>
                <c:pt idx="208">
                  <c:v>700</c:v>
                </c:pt>
                <c:pt idx="209">
                  <c:v>700</c:v>
                </c:pt>
                <c:pt idx="210">
                  <c:v>700</c:v>
                </c:pt>
                <c:pt idx="211">
                  <c:v>700</c:v>
                </c:pt>
                <c:pt idx="212">
                  <c:v>700</c:v>
                </c:pt>
                <c:pt idx="213">
                  <c:v>700</c:v>
                </c:pt>
                <c:pt idx="214">
                  <c:v>700</c:v>
                </c:pt>
                <c:pt idx="215">
                  <c:v>700</c:v>
                </c:pt>
                <c:pt idx="216">
                  <c:v>700</c:v>
                </c:pt>
                <c:pt idx="217">
                  <c:v>700</c:v>
                </c:pt>
                <c:pt idx="218">
                  <c:v>700</c:v>
                </c:pt>
                <c:pt idx="219">
                  <c:v>700</c:v>
                </c:pt>
                <c:pt idx="220">
                  <c:v>700</c:v>
                </c:pt>
                <c:pt idx="221">
                  <c:v>700</c:v>
                </c:pt>
                <c:pt idx="222">
                  <c:v>700</c:v>
                </c:pt>
                <c:pt idx="223">
                  <c:v>700</c:v>
                </c:pt>
                <c:pt idx="224">
                  <c:v>700</c:v>
                </c:pt>
                <c:pt idx="225">
                  <c:v>700</c:v>
                </c:pt>
                <c:pt idx="226">
                  <c:v>700</c:v>
                </c:pt>
                <c:pt idx="227">
                  <c:v>700</c:v>
                </c:pt>
                <c:pt idx="228">
                  <c:v>700</c:v>
                </c:pt>
                <c:pt idx="229">
                  <c:v>700</c:v>
                </c:pt>
                <c:pt idx="230">
                  <c:v>700</c:v>
                </c:pt>
                <c:pt idx="231">
                  <c:v>700</c:v>
                </c:pt>
                <c:pt idx="232">
                  <c:v>700</c:v>
                </c:pt>
                <c:pt idx="233">
                  <c:v>700</c:v>
                </c:pt>
                <c:pt idx="234">
                  <c:v>700</c:v>
                </c:pt>
                <c:pt idx="235">
                  <c:v>700</c:v>
                </c:pt>
                <c:pt idx="236">
                  <c:v>700</c:v>
                </c:pt>
                <c:pt idx="237">
                  <c:v>700</c:v>
                </c:pt>
                <c:pt idx="238">
                  <c:v>700</c:v>
                </c:pt>
                <c:pt idx="239">
                  <c:v>700</c:v>
                </c:pt>
                <c:pt idx="240">
                  <c:v>700</c:v>
                </c:pt>
                <c:pt idx="241">
                  <c:v>700</c:v>
                </c:pt>
                <c:pt idx="242">
                  <c:v>700</c:v>
                </c:pt>
                <c:pt idx="243">
                  <c:v>700</c:v>
                </c:pt>
                <c:pt idx="244">
                  <c:v>700</c:v>
                </c:pt>
                <c:pt idx="245">
                  <c:v>700</c:v>
                </c:pt>
                <c:pt idx="246">
                  <c:v>700</c:v>
                </c:pt>
                <c:pt idx="247">
                  <c:v>700</c:v>
                </c:pt>
                <c:pt idx="248">
                  <c:v>700</c:v>
                </c:pt>
                <c:pt idx="249">
                  <c:v>700</c:v>
                </c:pt>
                <c:pt idx="250">
                  <c:v>700</c:v>
                </c:pt>
                <c:pt idx="251">
                  <c:v>700</c:v>
                </c:pt>
                <c:pt idx="252">
                  <c:v>700</c:v>
                </c:pt>
                <c:pt idx="253">
                  <c:v>700</c:v>
                </c:pt>
                <c:pt idx="254">
                  <c:v>700</c:v>
                </c:pt>
                <c:pt idx="255">
                  <c:v>700</c:v>
                </c:pt>
                <c:pt idx="256">
                  <c:v>700</c:v>
                </c:pt>
                <c:pt idx="257">
                  <c:v>700</c:v>
                </c:pt>
                <c:pt idx="258">
                  <c:v>700</c:v>
                </c:pt>
                <c:pt idx="259">
                  <c:v>700</c:v>
                </c:pt>
                <c:pt idx="260">
                  <c:v>700</c:v>
                </c:pt>
                <c:pt idx="261">
                  <c:v>700</c:v>
                </c:pt>
                <c:pt idx="262">
                  <c:v>700</c:v>
                </c:pt>
                <c:pt idx="263">
                  <c:v>700</c:v>
                </c:pt>
                <c:pt idx="264">
                  <c:v>700</c:v>
                </c:pt>
                <c:pt idx="265">
                  <c:v>700</c:v>
                </c:pt>
                <c:pt idx="266">
                  <c:v>700</c:v>
                </c:pt>
                <c:pt idx="267">
                  <c:v>700</c:v>
                </c:pt>
                <c:pt idx="268">
                  <c:v>700</c:v>
                </c:pt>
                <c:pt idx="269">
                  <c:v>700</c:v>
                </c:pt>
                <c:pt idx="270">
                  <c:v>700</c:v>
                </c:pt>
                <c:pt idx="271">
                  <c:v>700</c:v>
                </c:pt>
                <c:pt idx="272">
                  <c:v>700</c:v>
                </c:pt>
                <c:pt idx="273">
                  <c:v>700</c:v>
                </c:pt>
                <c:pt idx="274">
                  <c:v>700</c:v>
                </c:pt>
                <c:pt idx="275">
                  <c:v>700</c:v>
                </c:pt>
                <c:pt idx="276">
                  <c:v>700</c:v>
                </c:pt>
                <c:pt idx="277">
                  <c:v>700</c:v>
                </c:pt>
                <c:pt idx="278">
                  <c:v>700</c:v>
                </c:pt>
                <c:pt idx="279">
                  <c:v>700</c:v>
                </c:pt>
                <c:pt idx="280">
                  <c:v>700</c:v>
                </c:pt>
                <c:pt idx="281">
                  <c:v>700</c:v>
                </c:pt>
                <c:pt idx="282">
                  <c:v>700</c:v>
                </c:pt>
                <c:pt idx="283">
                  <c:v>700</c:v>
                </c:pt>
                <c:pt idx="284">
                  <c:v>700</c:v>
                </c:pt>
                <c:pt idx="285">
                  <c:v>700</c:v>
                </c:pt>
                <c:pt idx="286">
                  <c:v>700</c:v>
                </c:pt>
                <c:pt idx="287">
                  <c:v>700</c:v>
                </c:pt>
                <c:pt idx="288">
                  <c:v>700</c:v>
                </c:pt>
                <c:pt idx="289">
                  <c:v>700</c:v>
                </c:pt>
                <c:pt idx="290">
                  <c:v>700</c:v>
                </c:pt>
                <c:pt idx="291">
                  <c:v>700</c:v>
                </c:pt>
                <c:pt idx="292">
                  <c:v>700</c:v>
                </c:pt>
                <c:pt idx="293">
                  <c:v>700</c:v>
                </c:pt>
                <c:pt idx="294">
                  <c:v>700</c:v>
                </c:pt>
                <c:pt idx="295">
                  <c:v>700</c:v>
                </c:pt>
                <c:pt idx="296">
                  <c:v>700</c:v>
                </c:pt>
                <c:pt idx="297">
                  <c:v>700</c:v>
                </c:pt>
                <c:pt idx="298">
                  <c:v>700</c:v>
                </c:pt>
                <c:pt idx="299">
                  <c:v>700</c:v>
                </c:pt>
                <c:pt idx="300">
                  <c:v>700</c:v>
                </c:pt>
                <c:pt idx="301">
                  <c:v>700</c:v>
                </c:pt>
                <c:pt idx="302">
                  <c:v>700</c:v>
                </c:pt>
                <c:pt idx="303">
                  <c:v>700</c:v>
                </c:pt>
                <c:pt idx="304">
                  <c:v>700</c:v>
                </c:pt>
                <c:pt idx="305">
                  <c:v>700</c:v>
                </c:pt>
                <c:pt idx="306">
                  <c:v>700</c:v>
                </c:pt>
                <c:pt idx="307">
                  <c:v>700</c:v>
                </c:pt>
                <c:pt idx="308">
                  <c:v>700</c:v>
                </c:pt>
                <c:pt idx="309">
                  <c:v>700</c:v>
                </c:pt>
                <c:pt idx="310">
                  <c:v>700</c:v>
                </c:pt>
                <c:pt idx="311">
                  <c:v>700</c:v>
                </c:pt>
                <c:pt idx="312">
                  <c:v>700</c:v>
                </c:pt>
                <c:pt idx="313">
                  <c:v>700</c:v>
                </c:pt>
                <c:pt idx="314">
                  <c:v>700</c:v>
                </c:pt>
                <c:pt idx="315">
                  <c:v>700</c:v>
                </c:pt>
                <c:pt idx="316">
                  <c:v>700</c:v>
                </c:pt>
                <c:pt idx="317">
                  <c:v>700</c:v>
                </c:pt>
                <c:pt idx="318">
                  <c:v>700</c:v>
                </c:pt>
                <c:pt idx="319">
                  <c:v>700</c:v>
                </c:pt>
                <c:pt idx="320">
                  <c:v>700</c:v>
                </c:pt>
                <c:pt idx="321">
                  <c:v>700</c:v>
                </c:pt>
                <c:pt idx="322">
                  <c:v>700</c:v>
                </c:pt>
                <c:pt idx="323">
                  <c:v>700</c:v>
                </c:pt>
                <c:pt idx="324">
                  <c:v>700</c:v>
                </c:pt>
                <c:pt idx="325">
                  <c:v>700</c:v>
                </c:pt>
                <c:pt idx="326">
                  <c:v>700</c:v>
                </c:pt>
                <c:pt idx="327">
                  <c:v>700</c:v>
                </c:pt>
                <c:pt idx="328">
                  <c:v>700</c:v>
                </c:pt>
                <c:pt idx="329">
                  <c:v>700</c:v>
                </c:pt>
                <c:pt idx="330">
                  <c:v>700</c:v>
                </c:pt>
                <c:pt idx="331">
                  <c:v>700</c:v>
                </c:pt>
                <c:pt idx="332">
                  <c:v>700</c:v>
                </c:pt>
                <c:pt idx="333">
                  <c:v>700</c:v>
                </c:pt>
                <c:pt idx="334">
                  <c:v>700</c:v>
                </c:pt>
                <c:pt idx="335">
                  <c:v>700</c:v>
                </c:pt>
                <c:pt idx="336">
                  <c:v>700</c:v>
                </c:pt>
                <c:pt idx="337">
                  <c:v>700</c:v>
                </c:pt>
                <c:pt idx="338">
                  <c:v>700</c:v>
                </c:pt>
                <c:pt idx="339">
                  <c:v>700</c:v>
                </c:pt>
                <c:pt idx="340">
                  <c:v>700</c:v>
                </c:pt>
                <c:pt idx="341">
                  <c:v>700</c:v>
                </c:pt>
                <c:pt idx="342">
                  <c:v>700</c:v>
                </c:pt>
                <c:pt idx="343">
                  <c:v>700</c:v>
                </c:pt>
                <c:pt idx="344">
                  <c:v>700</c:v>
                </c:pt>
                <c:pt idx="345">
                  <c:v>700</c:v>
                </c:pt>
                <c:pt idx="346">
                  <c:v>700</c:v>
                </c:pt>
                <c:pt idx="347">
                  <c:v>700</c:v>
                </c:pt>
                <c:pt idx="348">
                  <c:v>700</c:v>
                </c:pt>
                <c:pt idx="349">
                  <c:v>700</c:v>
                </c:pt>
                <c:pt idx="350">
                  <c:v>700</c:v>
                </c:pt>
                <c:pt idx="351">
                  <c:v>700</c:v>
                </c:pt>
                <c:pt idx="352">
                  <c:v>700</c:v>
                </c:pt>
                <c:pt idx="353">
                  <c:v>700</c:v>
                </c:pt>
                <c:pt idx="354">
                  <c:v>700</c:v>
                </c:pt>
                <c:pt idx="355">
                  <c:v>700</c:v>
                </c:pt>
                <c:pt idx="356">
                  <c:v>700</c:v>
                </c:pt>
                <c:pt idx="357">
                  <c:v>700</c:v>
                </c:pt>
                <c:pt idx="358">
                  <c:v>700</c:v>
                </c:pt>
                <c:pt idx="359">
                  <c:v>700</c:v>
                </c:pt>
                <c:pt idx="360">
                  <c:v>700</c:v>
                </c:pt>
                <c:pt idx="361">
                  <c:v>700</c:v>
                </c:pt>
                <c:pt idx="362">
                  <c:v>700</c:v>
                </c:pt>
                <c:pt idx="363">
                  <c:v>700</c:v>
                </c:pt>
                <c:pt idx="364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C-41C1-A386-E73F0EE8C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60896"/>
        <c:axId val="177362432"/>
      </c:lineChart>
      <c:dateAx>
        <c:axId val="17736089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362432"/>
        <c:crosses val="autoZero"/>
        <c:auto val="0"/>
        <c:lblOffset val="100"/>
        <c:baseTimeUnit val="days"/>
        <c:majorUnit val="1"/>
        <c:majorTimeUnit val="months"/>
        <c:minorUnit val="1"/>
      </c:dateAx>
      <c:valAx>
        <c:axId val="1773624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Volume (m3)</a:t>
                </a:r>
              </a:p>
            </c:rich>
          </c:tx>
          <c:layout>
            <c:manualLayout>
              <c:xMode val="edge"/>
              <c:yMode val="edge"/>
              <c:x val="8.481175984466521E-3"/>
              <c:y val="0.371255050884307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360896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300968006259176"/>
          <c:y val="0.94794610482953945"/>
          <c:w val="0.37339421088040176"/>
          <c:h val="4.29712430360373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Suspended Solids Concentrations</a:t>
            </a:r>
          </a:p>
        </c:rich>
      </c:tx>
      <c:layout>
        <c:manualLayout>
          <c:xMode val="edge"/>
          <c:yMode val="edge"/>
          <c:x val="0.2334647393780114"/>
          <c:y val="4.0187729466368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95970214629873"/>
          <c:y val="0.17408363543999825"/>
          <c:w val="0.8226018396846273"/>
          <c:h val="0.50747384155455899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Data'!$D$4:$D$205</c:f>
              <c:numCache>
                <c:formatCode>0.00</c:formatCode>
                <c:ptCount val="202"/>
                <c:pt idx="1">
                  <c:v>39</c:v>
                </c:pt>
                <c:pt idx="3">
                  <c:v>27.666666670000001</c:v>
                </c:pt>
                <c:pt idx="5">
                  <c:v>50.6</c:v>
                </c:pt>
                <c:pt idx="7">
                  <c:v>59.5</c:v>
                </c:pt>
                <c:pt idx="11">
                  <c:v>45</c:v>
                </c:pt>
                <c:pt idx="17">
                  <c:v>35.75</c:v>
                </c:pt>
                <c:pt idx="19">
                  <c:v>42</c:v>
                </c:pt>
                <c:pt idx="21">
                  <c:v>50</c:v>
                </c:pt>
                <c:pt idx="23">
                  <c:v>73</c:v>
                </c:pt>
                <c:pt idx="25">
                  <c:v>1</c:v>
                </c:pt>
                <c:pt idx="28">
                  <c:v>90</c:v>
                </c:pt>
                <c:pt idx="34">
                  <c:v>80</c:v>
                </c:pt>
                <c:pt idx="36">
                  <c:v>60</c:v>
                </c:pt>
                <c:pt idx="38">
                  <c:v>1</c:v>
                </c:pt>
                <c:pt idx="40">
                  <c:v>35</c:v>
                </c:pt>
                <c:pt idx="42">
                  <c:v>17</c:v>
                </c:pt>
                <c:pt idx="48">
                  <c:v>110</c:v>
                </c:pt>
                <c:pt idx="52">
                  <c:v>71</c:v>
                </c:pt>
                <c:pt idx="54">
                  <c:v>71</c:v>
                </c:pt>
                <c:pt idx="56">
                  <c:v>38</c:v>
                </c:pt>
                <c:pt idx="58">
                  <c:v>69</c:v>
                </c:pt>
                <c:pt idx="60">
                  <c:v>77</c:v>
                </c:pt>
                <c:pt idx="66">
                  <c:v>75</c:v>
                </c:pt>
                <c:pt idx="70">
                  <c:v>78</c:v>
                </c:pt>
                <c:pt idx="72">
                  <c:v>80</c:v>
                </c:pt>
                <c:pt idx="74">
                  <c:v>59</c:v>
                </c:pt>
                <c:pt idx="76">
                  <c:v>49</c:v>
                </c:pt>
                <c:pt idx="78">
                  <c:v>140</c:v>
                </c:pt>
                <c:pt idx="86">
                  <c:v>260</c:v>
                </c:pt>
                <c:pt idx="89">
                  <c:v>71</c:v>
                </c:pt>
                <c:pt idx="93">
                  <c:v>49</c:v>
                </c:pt>
                <c:pt idx="95">
                  <c:v>65</c:v>
                </c:pt>
                <c:pt idx="97">
                  <c:v>65</c:v>
                </c:pt>
                <c:pt idx="101">
                  <c:v>120</c:v>
                </c:pt>
                <c:pt idx="110">
                  <c:v>91</c:v>
                </c:pt>
                <c:pt idx="112">
                  <c:v>69</c:v>
                </c:pt>
                <c:pt idx="114">
                  <c:v>61</c:v>
                </c:pt>
                <c:pt idx="116">
                  <c:v>70</c:v>
                </c:pt>
                <c:pt idx="118">
                  <c:v>120</c:v>
                </c:pt>
                <c:pt idx="124">
                  <c:v>67</c:v>
                </c:pt>
                <c:pt idx="129">
                  <c:v>65</c:v>
                </c:pt>
                <c:pt idx="131">
                  <c:v>48</c:v>
                </c:pt>
                <c:pt idx="133">
                  <c:v>75</c:v>
                </c:pt>
                <c:pt idx="135">
                  <c:v>84</c:v>
                </c:pt>
                <c:pt idx="137">
                  <c:v>45</c:v>
                </c:pt>
                <c:pt idx="141">
                  <c:v>120</c:v>
                </c:pt>
                <c:pt idx="144">
                  <c:v>91</c:v>
                </c:pt>
                <c:pt idx="146">
                  <c:v>62</c:v>
                </c:pt>
                <c:pt idx="147">
                  <c:v>71</c:v>
                </c:pt>
                <c:pt idx="148">
                  <c:v>66</c:v>
                </c:pt>
                <c:pt idx="149">
                  <c:v>59</c:v>
                </c:pt>
                <c:pt idx="150">
                  <c:v>15</c:v>
                </c:pt>
                <c:pt idx="151">
                  <c:v>52</c:v>
                </c:pt>
                <c:pt idx="152">
                  <c:v>25</c:v>
                </c:pt>
                <c:pt idx="153">
                  <c:v>44</c:v>
                </c:pt>
                <c:pt idx="154">
                  <c:v>24</c:v>
                </c:pt>
                <c:pt idx="155">
                  <c:v>69</c:v>
                </c:pt>
                <c:pt idx="156">
                  <c:v>93</c:v>
                </c:pt>
                <c:pt idx="157">
                  <c:v>90</c:v>
                </c:pt>
                <c:pt idx="158">
                  <c:v>120</c:v>
                </c:pt>
                <c:pt idx="159">
                  <c:v>100</c:v>
                </c:pt>
                <c:pt idx="160">
                  <c:v>67</c:v>
                </c:pt>
                <c:pt idx="161">
                  <c:v>52</c:v>
                </c:pt>
                <c:pt idx="162">
                  <c:v>100</c:v>
                </c:pt>
                <c:pt idx="163">
                  <c:v>110</c:v>
                </c:pt>
                <c:pt idx="164">
                  <c:v>110</c:v>
                </c:pt>
                <c:pt idx="165">
                  <c:v>120</c:v>
                </c:pt>
                <c:pt idx="166">
                  <c:v>34</c:v>
                </c:pt>
                <c:pt idx="168">
                  <c:v>48</c:v>
                </c:pt>
                <c:pt idx="169">
                  <c:v>48</c:v>
                </c:pt>
                <c:pt idx="170">
                  <c:v>74</c:v>
                </c:pt>
                <c:pt idx="171">
                  <c:v>54</c:v>
                </c:pt>
                <c:pt idx="172">
                  <c:v>44</c:v>
                </c:pt>
                <c:pt idx="173">
                  <c:v>86</c:v>
                </c:pt>
                <c:pt idx="174">
                  <c:v>52</c:v>
                </c:pt>
                <c:pt idx="175">
                  <c:v>73</c:v>
                </c:pt>
                <c:pt idx="176">
                  <c:v>82</c:v>
                </c:pt>
                <c:pt idx="177">
                  <c:v>80</c:v>
                </c:pt>
                <c:pt idx="178">
                  <c:v>95</c:v>
                </c:pt>
                <c:pt idx="179">
                  <c:v>150</c:v>
                </c:pt>
                <c:pt idx="180">
                  <c:v>130</c:v>
                </c:pt>
                <c:pt idx="181">
                  <c:v>130</c:v>
                </c:pt>
                <c:pt idx="182">
                  <c:v>130</c:v>
                </c:pt>
                <c:pt idx="183">
                  <c:v>100</c:v>
                </c:pt>
                <c:pt idx="184">
                  <c:v>110</c:v>
                </c:pt>
                <c:pt idx="185">
                  <c:v>93</c:v>
                </c:pt>
                <c:pt idx="187">
                  <c:v>72</c:v>
                </c:pt>
                <c:pt idx="188">
                  <c:v>34</c:v>
                </c:pt>
                <c:pt idx="189">
                  <c:v>77</c:v>
                </c:pt>
                <c:pt idx="190">
                  <c:v>68</c:v>
                </c:pt>
                <c:pt idx="191">
                  <c:v>27</c:v>
                </c:pt>
                <c:pt idx="192">
                  <c:v>35.6</c:v>
                </c:pt>
                <c:pt idx="193">
                  <c:v>20</c:v>
                </c:pt>
                <c:pt idx="194">
                  <c:v>29.5</c:v>
                </c:pt>
                <c:pt idx="195">
                  <c:v>74</c:v>
                </c:pt>
                <c:pt idx="196">
                  <c:v>109</c:v>
                </c:pt>
                <c:pt idx="197">
                  <c:v>110</c:v>
                </c:pt>
                <c:pt idx="198">
                  <c:v>148</c:v>
                </c:pt>
                <c:pt idx="199">
                  <c:v>100</c:v>
                </c:pt>
                <c:pt idx="200">
                  <c:v>116</c:v>
                </c:pt>
                <c:pt idx="20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1-4627-A551-2C358DD47CDF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Data'!$Q$4:$Q$205</c:f>
              <c:numCache>
                <c:formatCode>General</c:formatCode>
                <c:ptCount val="202"/>
                <c:pt idx="1">
                  <c:v>1</c:v>
                </c:pt>
                <c:pt idx="3">
                  <c:v>1</c:v>
                </c:pt>
                <c:pt idx="5">
                  <c:v>2.8</c:v>
                </c:pt>
                <c:pt idx="7">
                  <c:v>1</c:v>
                </c:pt>
                <c:pt idx="11">
                  <c:v>7.875</c:v>
                </c:pt>
                <c:pt idx="17">
                  <c:v>4</c:v>
                </c:pt>
                <c:pt idx="19">
                  <c:v>7</c:v>
                </c:pt>
                <c:pt idx="21">
                  <c:v>1</c:v>
                </c:pt>
                <c:pt idx="23">
                  <c:v>1.4</c:v>
                </c:pt>
                <c:pt idx="25">
                  <c:v>1</c:v>
                </c:pt>
                <c:pt idx="28">
                  <c:v>2.9</c:v>
                </c:pt>
                <c:pt idx="34">
                  <c:v>2.4</c:v>
                </c:pt>
                <c:pt idx="36">
                  <c:v>2.4</c:v>
                </c:pt>
                <c:pt idx="38">
                  <c:v>1</c:v>
                </c:pt>
                <c:pt idx="40">
                  <c:v>4.0999999999999996</c:v>
                </c:pt>
                <c:pt idx="42">
                  <c:v>7.6</c:v>
                </c:pt>
                <c:pt idx="48">
                  <c:v>1</c:v>
                </c:pt>
                <c:pt idx="52">
                  <c:v>7</c:v>
                </c:pt>
                <c:pt idx="54">
                  <c:v>1.2</c:v>
                </c:pt>
                <c:pt idx="56">
                  <c:v>1.4</c:v>
                </c:pt>
                <c:pt idx="58">
                  <c:v>1.8</c:v>
                </c:pt>
                <c:pt idx="60">
                  <c:v>1</c:v>
                </c:pt>
                <c:pt idx="66">
                  <c:v>1</c:v>
                </c:pt>
                <c:pt idx="70">
                  <c:v>1</c:v>
                </c:pt>
                <c:pt idx="72">
                  <c:v>1</c:v>
                </c:pt>
                <c:pt idx="74">
                  <c:v>1</c:v>
                </c:pt>
                <c:pt idx="76">
                  <c:v>2.2000000000000002</c:v>
                </c:pt>
                <c:pt idx="78">
                  <c:v>1</c:v>
                </c:pt>
                <c:pt idx="86">
                  <c:v>2.2000000000000002</c:v>
                </c:pt>
                <c:pt idx="89">
                  <c:v>2</c:v>
                </c:pt>
                <c:pt idx="93">
                  <c:v>1</c:v>
                </c:pt>
                <c:pt idx="95">
                  <c:v>1</c:v>
                </c:pt>
                <c:pt idx="97">
                  <c:v>1</c:v>
                </c:pt>
                <c:pt idx="101">
                  <c:v>1</c:v>
                </c:pt>
                <c:pt idx="110">
                  <c:v>1</c:v>
                </c:pt>
                <c:pt idx="112">
                  <c:v>3.6</c:v>
                </c:pt>
                <c:pt idx="114">
                  <c:v>1.2</c:v>
                </c:pt>
                <c:pt idx="116">
                  <c:v>1.8</c:v>
                </c:pt>
                <c:pt idx="118">
                  <c:v>3.4</c:v>
                </c:pt>
                <c:pt idx="124">
                  <c:v>1</c:v>
                </c:pt>
                <c:pt idx="129">
                  <c:v>1.8</c:v>
                </c:pt>
                <c:pt idx="131">
                  <c:v>2.4</c:v>
                </c:pt>
                <c:pt idx="133">
                  <c:v>1</c:v>
                </c:pt>
                <c:pt idx="135">
                  <c:v>3</c:v>
                </c:pt>
                <c:pt idx="137">
                  <c:v>1</c:v>
                </c:pt>
                <c:pt idx="141">
                  <c:v>8.1999999999999993</c:v>
                </c:pt>
                <c:pt idx="144">
                  <c:v>10</c:v>
                </c:pt>
                <c:pt idx="146">
                  <c:v>3.4</c:v>
                </c:pt>
                <c:pt idx="147">
                  <c:v>1.2</c:v>
                </c:pt>
                <c:pt idx="148">
                  <c:v>1.8</c:v>
                </c:pt>
                <c:pt idx="149">
                  <c:v>2.6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1.2</c:v>
                </c:pt>
                <c:pt idx="155">
                  <c:v>44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2.2000000000000002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2.8</c:v>
                </c:pt>
                <c:pt idx="164">
                  <c:v>4.4000000000000004</c:v>
                </c:pt>
                <c:pt idx="165">
                  <c:v>1.4</c:v>
                </c:pt>
                <c:pt idx="169">
                  <c:v>1</c:v>
                </c:pt>
                <c:pt idx="170">
                  <c:v>2.8</c:v>
                </c:pt>
                <c:pt idx="171">
                  <c:v>1</c:v>
                </c:pt>
                <c:pt idx="172">
                  <c:v>2</c:v>
                </c:pt>
                <c:pt idx="173">
                  <c:v>1</c:v>
                </c:pt>
                <c:pt idx="174">
                  <c:v>1</c:v>
                </c:pt>
                <c:pt idx="175">
                  <c:v>1.8</c:v>
                </c:pt>
                <c:pt idx="176">
                  <c:v>1</c:v>
                </c:pt>
                <c:pt idx="177">
                  <c:v>0.5</c:v>
                </c:pt>
                <c:pt idx="178">
                  <c:v>3</c:v>
                </c:pt>
                <c:pt idx="179">
                  <c:v>3.2</c:v>
                </c:pt>
                <c:pt idx="180">
                  <c:v>0.5</c:v>
                </c:pt>
                <c:pt idx="181">
                  <c:v>3.2</c:v>
                </c:pt>
                <c:pt idx="182">
                  <c:v>1</c:v>
                </c:pt>
                <c:pt idx="183">
                  <c:v>1</c:v>
                </c:pt>
                <c:pt idx="184">
                  <c:v>1.8</c:v>
                </c:pt>
                <c:pt idx="185">
                  <c:v>4.4000000000000004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1.8</c:v>
                </c:pt>
                <c:pt idx="192">
                  <c:v>1</c:v>
                </c:pt>
                <c:pt idx="193">
                  <c:v>1.5</c:v>
                </c:pt>
                <c:pt idx="194">
                  <c:v>1</c:v>
                </c:pt>
                <c:pt idx="195">
                  <c:v>3</c:v>
                </c:pt>
                <c:pt idx="196">
                  <c:v>6.6</c:v>
                </c:pt>
                <c:pt idx="197">
                  <c:v>1</c:v>
                </c:pt>
                <c:pt idx="198">
                  <c:v>1</c:v>
                </c:pt>
                <c:pt idx="199">
                  <c:v>2.2000000000000002</c:v>
                </c:pt>
                <c:pt idx="200">
                  <c:v>1</c:v>
                </c:pt>
                <c:pt idx="20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1-4627-A551-2C358DD47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42208"/>
        <c:axId val="62972672"/>
      </c:lineChart>
      <c:catAx>
        <c:axId val="629422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2972672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62972672"/>
        <c:scaling>
          <c:orientation val="minMax"/>
          <c:max val="2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 b="1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3.5479632063074945E-2"/>
              <c:y val="0.263377283118202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2942208"/>
        <c:crosses val="autoZero"/>
        <c:crossBetween val="between"/>
        <c:majorUnit val="50"/>
      </c:valAx>
      <c:spPr>
        <a:solidFill>
          <a:sysClr val="window" lastClr="FFFFFF">
            <a:lumMod val="85000"/>
          </a:sysClr>
        </a:solidFill>
      </c:spPr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Ammonia Concentrations</a:t>
            </a:r>
          </a:p>
        </c:rich>
      </c:tx>
      <c:layout>
        <c:manualLayout>
          <c:xMode val="edge"/>
          <c:yMode val="edge"/>
          <c:x val="0.30315001963337257"/>
          <c:y val="3.13199105145414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54795709591415"/>
          <c:y val="0.16778570463926906"/>
          <c:w val="0.83683386033438845"/>
          <c:h val="0.50633925792832968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Data'!$F$4:$F$205</c:f>
              <c:numCache>
                <c:formatCode>0.00</c:formatCode>
                <c:ptCount val="202"/>
                <c:pt idx="0">
                  <c:v>28.3</c:v>
                </c:pt>
                <c:pt idx="1">
                  <c:v>34.9</c:v>
                </c:pt>
                <c:pt idx="2">
                  <c:v>22.4</c:v>
                </c:pt>
                <c:pt idx="3">
                  <c:v>14.7</c:v>
                </c:pt>
                <c:pt idx="4">
                  <c:v>15.3</c:v>
                </c:pt>
                <c:pt idx="5">
                  <c:v>12.3</c:v>
                </c:pt>
                <c:pt idx="6">
                  <c:v>20.3</c:v>
                </c:pt>
                <c:pt idx="7">
                  <c:v>13.6</c:v>
                </c:pt>
                <c:pt idx="8">
                  <c:v>16.100000000000001</c:v>
                </c:pt>
                <c:pt idx="9">
                  <c:v>29.8</c:v>
                </c:pt>
                <c:pt idx="10">
                  <c:v>36.6</c:v>
                </c:pt>
                <c:pt idx="11">
                  <c:v>24.5</c:v>
                </c:pt>
                <c:pt idx="12">
                  <c:v>20.8</c:v>
                </c:pt>
                <c:pt idx="13">
                  <c:v>6.4</c:v>
                </c:pt>
                <c:pt idx="14">
                  <c:v>1.5</c:v>
                </c:pt>
                <c:pt idx="15">
                  <c:v>0.9</c:v>
                </c:pt>
                <c:pt idx="16">
                  <c:v>1.6</c:v>
                </c:pt>
                <c:pt idx="17">
                  <c:v>4.5</c:v>
                </c:pt>
                <c:pt idx="18">
                  <c:v>0.4</c:v>
                </c:pt>
                <c:pt idx="19">
                  <c:v>0.4</c:v>
                </c:pt>
                <c:pt idx="20">
                  <c:v>1.4</c:v>
                </c:pt>
                <c:pt idx="21">
                  <c:v>0.8</c:v>
                </c:pt>
                <c:pt idx="22">
                  <c:v>1</c:v>
                </c:pt>
                <c:pt idx="23">
                  <c:v>0.4</c:v>
                </c:pt>
                <c:pt idx="24">
                  <c:v>0.4</c:v>
                </c:pt>
                <c:pt idx="25">
                  <c:v>7.2</c:v>
                </c:pt>
                <c:pt idx="26">
                  <c:v>6.7</c:v>
                </c:pt>
                <c:pt idx="27">
                  <c:v>22</c:v>
                </c:pt>
                <c:pt idx="28">
                  <c:v>15</c:v>
                </c:pt>
                <c:pt idx="29">
                  <c:v>13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0.51</c:v>
                </c:pt>
                <c:pt idx="34">
                  <c:v>0.43</c:v>
                </c:pt>
                <c:pt idx="35">
                  <c:v>0.52</c:v>
                </c:pt>
                <c:pt idx="36">
                  <c:v>0.4</c:v>
                </c:pt>
                <c:pt idx="37">
                  <c:v>0.4</c:v>
                </c:pt>
                <c:pt idx="38">
                  <c:v>2.1</c:v>
                </c:pt>
                <c:pt idx="39">
                  <c:v>5.7</c:v>
                </c:pt>
                <c:pt idx="40">
                  <c:v>1.2</c:v>
                </c:pt>
                <c:pt idx="41">
                  <c:v>15</c:v>
                </c:pt>
                <c:pt idx="42">
                  <c:v>5.5</c:v>
                </c:pt>
                <c:pt idx="43">
                  <c:v>0.71</c:v>
                </c:pt>
                <c:pt idx="44">
                  <c:v>0.4</c:v>
                </c:pt>
                <c:pt idx="45">
                  <c:v>0.46</c:v>
                </c:pt>
                <c:pt idx="46">
                  <c:v>3.6</c:v>
                </c:pt>
                <c:pt idx="47">
                  <c:v>10</c:v>
                </c:pt>
                <c:pt idx="48">
                  <c:v>3.1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0.73</c:v>
                </c:pt>
                <c:pt idx="57">
                  <c:v>0.51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0.42</c:v>
                </c:pt>
                <c:pt idx="63">
                  <c:v>0.4</c:v>
                </c:pt>
                <c:pt idx="64">
                  <c:v>1.6</c:v>
                </c:pt>
                <c:pt idx="65">
                  <c:v>8.1</c:v>
                </c:pt>
                <c:pt idx="66">
                  <c:v>31</c:v>
                </c:pt>
                <c:pt idx="67">
                  <c:v>35</c:v>
                </c:pt>
                <c:pt idx="68">
                  <c:v>0.48</c:v>
                </c:pt>
                <c:pt idx="69">
                  <c:v>0.4</c:v>
                </c:pt>
                <c:pt idx="70">
                  <c:v>0.51</c:v>
                </c:pt>
                <c:pt idx="71">
                  <c:v>0.4</c:v>
                </c:pt>
                <c:pt idx="72">
                  <c:v>0.4</c:v>
                </c:pt>
                <c:pt idx="73">
                  <c:v>1.4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2.9</c:v>
                </c:pt>
                <c:pt idx="81">
                  <c:v>10</c:v>
                </c:pt>
                <c:pt idx="82">
                  <c:v>0</c:v>
                </c:pt>
                <c:pt idx="83">
                  <c:v>39</c:v>
                </c:pt>
                <c:pt idx="84">
                  <c:v>39</c:v>
                </c:pt>
                <c:pt idx="85">
                  <c:v>17</c:v>
                </c:pt>
                <c:pt idx="86">
                  <c:v>4</c:v>
                </c:pt>
                <c:pt idx="87">
                  <c:v>7.1</c:v>
                </c:pt>
                <c:pt idx="88">
                  <c:v>14</c:v>
                </c:pt>
                <c:pt idx="89">
                  <c:v>3</c:v>
                </c:pt>
                <c:pt idx="91">
                  <c:v>3</c:v>
                </c:pt>
                <c:pt idx="92">
                  <c:v>10</c:v>
                </c:pt>
                <c:pt idx="93">
                  <c:v>16</c:v>
                </c:pt>
                <c:pt idx="94">
                  <c:v>17</c:v>
                </c:pt>
                <c:pt idx="95">
                  <c:v>14</c:v>
                </c:pt>
                <c:pt idx="96">
                  <c:v>11</c:v>
                </c:pt>
                <c:pt idx="97">
                  <c:v>1.2</c:v>
                </c:pt>
                <c:pt idx="98">
                  <c:v>0.4</c:v>
                </c:pt>
                <c:pt idx="99">
                  <c:v>1.5</c:v>
                </c:pt>
                <c:pt idx="100">
                  <c:v>1.9</c:v>
                </c:pt>
                <c:pt idx="101">
                  <c:v>27</c:v>
                </c:pt>
                <c:pt idx="102">
                  <c:v>37</c:v>
                </c:pt>
                <c:pt idx="103">
                  <c:v>34</c:v>
                </c:pt>
                <c:pt idx="104">
                  <c:v>27</c:v>
                </c:pt>
                <c:pt idx="105">
                  <c:v>30</c:v>
                </c:pt>
                <c:pt idx="107">
                  <c:v>24</c:v>
                </c:pt>
                <c:pt idx="109">
                  <c:v>0.42</c:v>
                </c:pt>
                <c:pt idx="110">
                  <c:v>0.4</c:v>
                </c:pt>
                <c:pt idx="111">
                  <c:v>0.4</c:v>
                </c:pt>
                <c:pt idx="112">
                  <c:v>11</c:v>
                </c:pt>
                <c:pt idx="113">
                  <c:v>6.9</c:v>
                </c:pt>
                <c:pt idx="114">
                  <c:v>11</c:v>
                </c:pt>
                <c:pt idx="115">
                  <c:v>5.3</c:v>
                </c:pt>
                <c:pt idx="116">
                  <c:v>7.1</c:v>
                </c:pt>
                <c:pt idx="117">
                  <c:v>12</c:v>
                </c:pt>
                <c:pt idx="118">
                  <c:v>0.69</c:v>
                </c:pt>
                <c:pt idx="119">
                  <c:v>0.4</c:v>
                </c:pt>
                <c:pt idx="120">
                  <c:v>0.4</c:v>
                </c:pt>
                <c:pt idx="121">
                  <c:v>1.1000000000000001</c:v>
                </c:pt>
                <c:pt idx="122">
                  <c:v>23</c:v>
                </c:pt>
                <c:pt idx="123">
                  <c:v>33</c:v>
                </c:pt>
                <c:pt idx="124">
                  <c:v>54</c:v>
                </c:pt>
                <c:pt idx="125">
                  <c:v>57</c:v>
                </c:pt>
                <c:pt idx="126">
                  <c:v>50</c:v>
                </c:pt>
                <c:pt idx="127">
                  <c:v>34</c:v>
                </c:pt>
                <c:pt idx="128">
                  <c:v>6.5</c:v>
                </c:pt>
                <c:pt idx="129">
                  <c:v>0.44</c:v>
                </c:pt>
                <c:pt idx="130">
                  <c:v>0.5</c:v>
                </c:pt>
                <c:pt idx="131">
                  <c:v>0.4</c:v>
                </c:pt>
                <c:pt idx="132">
                  <c:v>0.4</c:v>
                </c:pt>
                <c:pt idx="133">
                  <c:v>7.2</c:v>
                </c:pt>
                <c:pt idx="134">
                  <c:v>11</c:v>
                </c:pt>
                <c:pt idx="135">
                  <c:v>2</c:v>
                </c:pt>
                <c:pt idx="136">
                  <c:v>6.5</c:v>
                </c:pt>
                <c:pt idx="137">
                  <c:v>6</c:v>
                </c:pt>
                <c:pt idx="138">
                  <c:v>1.2</c:v>
                </c:pt>
                <c:pt idx="139">
                  <c:v>0.52</c:v>
                </c:pt>
                <c:pt idx="140">
                  <c:v>7.5</c:v>
                </c:pt>
                <c:pt idx="141">
                  <c:v>24</c:v>
                </c:pt>
                <c:pt idx="142">
                  <c:v>12</c:v>
                </c:pt>
                <c:pt idx="143">
                  <c:v>22</c:v>
                </c:pt>
                <c:pt idx="144">
                  <c:v>28</c:v>
                </c:pt>
                <c:pt idx="145">
                  <c:v>0.48</c:v>
                </c:pt>
                <c:pt idx="146">
                  <c:v>0.4</c:v>
                </c:pt>
                <c:pt idx="147">
                  <c:v>1</c:v>
                </c:pt>
                <c:pt idx="148">
                  <c:v>0.4</c:v>
                </c:pt>
                <c:pt idx="149">
                  <c:v>0.83</c:v>
                </c:pt>
                <c:pt idx="150">
                  <c:v>11</c:v>
                </c:pt>
                <c:pt idx="151">
                  <c:v>19</c:v>
                </c:pt>
                <c:pt idx="152">
                  <c:v>24</c:v>
                </c:pt>
                <c:pt idx="153">
                  <c:v>36</c:v>
                </c:pt>
                <c:pt idx="154">
                  <c:v>39</c:v>
                </c:pt>
                <c:pt idx="155">
                  <c:v>0.4</c:v>
                </c:pt>
                <c:pt idx="156">
                  <c:v>7.6</c:v>
                </c:pt>
                <c:pt idx="157">
                  <c:v>17</c:v>
                </c:pt>
                <c:pt idx="158">
                  <c:v>24</c:v>
                </c:pt>
                <c:pt idx="159">
                  <c:v>12</c:v>
                </c:pt>
                <c:pt idx="160">
                  <c:v>0.41</c:v>
                </c:pt>
                <c:pt idx="161">
                  <c:v>2.7</c:v>
                </c:pt>
                <c:pt idx="162">
                  <c:v>0.4</c:v>
                </c:pt>
                <c:pt idx="163">
                  <c:v>0.42</c:v>
                </c:pt>
                <c:pt idx="164">
                  <c:v>0.4</c:v>
                </c:pt>
                <c:pt idx="165">
                  <c:v>0.4</c:v>
                </c:pt>
                <c:pt idx="166">
                  <c:v>18</c:v>
                </c:pt>
                <c:pt idx="168">
                  <c:v>2.6</c:v>
                </c:pt>
                <c:pt idx="169">
                  <c:v>9.6</c:v>
                </c:pt>
                <c:pt idx="170">
                  <c:v>12</c:v>
                </c:pt>
                <c:pt idx="171">
                  <c:v>0.25</c:v>
                </c:pt>
                <c:pt idx="172">
                  <c:v>17</c:v>
                </c:pt>
                <c:pt idx="173">
                  <c:v>20</c:v>
                </c:pt>
                <c:pt idx="174">
                  <c:v>12</c:v>
                </c:pt>
                <c:pt idx="175">
                  <c:v>0.23</c:v>
                </c:pt>
                <c:pt idx="176">
                  <c:v>0.14000000000000001</c:v>
                </c:pt>
                <c:pt idx="177">
                  <c:v>80</c:v>
                </c:pt>
                <c:pt idx="178">
                  <c:v>95</c:v>
                </c:pt>
                <c:pt idx="179">
                  <c:v>150</c:v>
                </c:pt>
                <c:pt idx="180">
                  <c:v>130</c:v>
                </c:pt>
                <c:pt idx="181">
                  <c:v>7</c:v>
                </c:pt>
                <c:pt idx="182">
                  <c:v>12</c:v>
                </c:pt>
                <c:pt idx="183">
                  <c:v>0.28999999999999998</c:v>
                </c:pt>
                <c:pt idx="184">
                  <c:v>0.17</c:v>
                </c:pt>
                <c:pt idx="185">
                  <c:v>0.14000000000000001</c:v>
                </c:pt>
                <c:pt idx="187">
                  <c:v>0.44</c:v>
                </c:pt>
                <c:pt idx="188">
                  <c:v>9.1999999999999993</c:v>
                </c:pt>
                <c:pt idx="189">
                  <c:v>5.5</c:v>
                </c:pt>
                <c:pt idx="190">
                  <c:v>2.9</c:v>
                </c:pt>
                <c:pt idx="191">
                  <c:v>33</c:v>
                </c:pt>
                <c:pt idx="192">
                  <c:v>0.44</c:v>
                </c:pt>
                <c:pt idx="193">
                  <c:v>1.3</c:v>
                </c:pt>
                <c:pt idx="194">
                  <c:v>8.1</c:v>
                </c:pt>
                <c:pt idx="195">
                  <c:v>13</c:v>
                </c:pt>
                <c:pt idx="196">
                  <c:v>6.1</c:v>
                </c:pt>
                <c:pt idx="197">
                  <c:v>0.1</c:v>
                </c:pt>
                <c:pt idx="198">
                  <c:v>0.12</c:v>
                </c:pt>
                <c:pt idx="199">
                  <c:v>0.32</c:v>
                </c:pt>
                <c:pt idx="200">
                  <c:v>0.46</c:v>
                </c:pt>
                <c:pt idx="201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5-44DA-AB39-771089472D7B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Data'!$S$4:$S$205</c:f>
              <c:numCache>
                <c:formatCode>General</c:formatCode>
                <c:ptCount val="202"/>
                <c:pt idx="0">
                  <c:v>27.1</c:v>
                </c:pt>
                <c:pt idx="1">
                  <c:v>33.299999999999997</c:v>
                </c:pt>
                <c:pt idx="2">
                  <c:v>21.4</c:v>
                </c:pt>
                <c:pt idx="3">
                  <c:v>14</c:v>
                </c:pt>
                <c:pt idx="4">
                  <c:v>11.6</c:v>
                </c:pt>
                <c:pt idx="5">
                  <c:v>11.7</c:v>
                </c:pt>
                <c:pt idx="6">
                  <c:v>19.600000000000001</c:v>
                </c:pt>
                <c:pt idx="7">
                  <c:v>11.6</c:v>
                </c:pt>
                <c:pt idx="8">
                  <c:v>15.7</c:v>
                </c:pt>
                <c:pt idx="9">
                  <c:v>27.9</c:v>
                </c:pt>
                <c:pt idx="10">
                  <c:v>35.9</c:v>
                </c:pt>
                <c:pt idx="11">
                  <c:v>23.6</c:v>
                </c:pt>
                <c:pt idx="12">
                  <c:v>16.5</c:v>
                </c:pt>
                <c:pt idx="13">
                  <c:v>2.5</c:v>
                </c:pt>
                <c:pt idx="14">
                  <c:v>1</c:v>
                </c:pt>
                <c:pt idx="15">
                  <c:v>0.4</c:v>
                </c:pt>
                <c:pt idx="16">
                  <c:v>0.7</c:v>
                </c:pt>
                <c:pt idx="17">
                  <c:v>2.1</c:v>
                </c:pt>
                <c:pt idx="18">
                  <c:v>0.4</c:v>
                </c:pt>
                <c:pt idx="19">
                  <c:v>0.4</c:v>
                </c:pt>
                <c:pt idx="20">
                  <c:v>1.4</c:v>
                </c:pt>
                <c:pt idx="21">
                  <c:v>0.7</c:v>
                </c:pt>
                <c:pt idx="22">
                  <c:v>0.9</c:v>
                </c:pt>
                <c:pt idx="23">
                  <c:v>0.4</c:v>
                </c:pt>
                <c:pt idx="24">
                  <c:v>6.9</c:v>
                </c:pt>
                <c:pt idx="25">
                  <c:v>7.2</c:v>
                </c:pt>
                <c:pt idx="26">
                  <c:v>6.7</c:v>
                </c:pt>
                <c:pt idx="27">
                  <c:v>22</c:v>
                </c:pt>
                <c:pt idx="28">
                  <c:v>16</c:v>
                </c:pt>
                <c:pt idx="29">
                  <c:v>11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2.1</c:v>
                </c:pt>
                <c:pt idx="39">
                  <c:v>5</c:v>
                </c:pt>
                <c:pt idx="40">
                  <c:v>1.1000000000000001</c:v>
                </c:pt>
                <c:pt idx="41">
                  <c:v>13</c:v>
                </c:pt>
                <c:pt idx="42">
                  <c:v>4.9000000000000004</c:v>
                </c:pt>
                <c:pt idx="43">
                  <c:v>0.87</c:v>
                </c:pt>
                <c:pt idx="44">
                  <c:v>0.4</c:v>
                </c:pt>
                <c:pt idx="45">
                  <c:v>0.4</c:v>
                </c:pt>
                <c:pt idx="46">
                  <c:v>2.8</c:v>
                </c:pt>
                <c:pt idx="47">
                  <c:v>9.6999999999999993</c:v>
                </c:pt>
                <c:pt idx="48">
                  <c:v>2.8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0.49</c:v>
                </c:pt>
                <c:pt idx="53">
                  <c:v>0.44</c:v>
                </c:pt>
                <c:pt idx="54">
                  <c:v>0.4</c:v>
                </c:pt>
                <c:pt idx="55">
                  <c:v>0.4</c:v>
                </c:pt>
                <c:pt idx="56">
                  <c:v>0.63</c:v>
                </c:pt>
                <c:pt idx="57">
                  <c:v>0.72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2</c:v>
                </c:pt>
                <c:pt idx="65">
                  <c:v>7.7</c:v>
                </c:pt>
                <c:pt idx="66">
                  <c:v>31</c:v>
                </c:pt>
                <c:pt idx="67">
                  <c:v>34</c:v>
                </c:pt>
                <c:pt idx="68">
                  <c:v>0.67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1.2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0.51</c:v>
                </c:pt>
                <c:pt idx="82">
                  <c:v>14</c:v>
                </c:pt>
                <c:pt idx="83">
                  <c:v>38</c:v>
                </c:pt>
                <c:pt idx="84">
                  <c:v>39</c:v>
                </c:pt>
                <c:pt idx="85">
                  <c:v>13</c:v>
                </c:pt>
                <c:pt idx="86">
                  <c:v>1.3</c:v>
                </c:pt>
                <c:pt idx="87">
                  <c:v>3.2</c:v>
                </c:pt>
                <c:pt idx="88">
                  <c:v>9.5</c:v>
                </c:pt>
                <c:pt idx="89">
                  <c:v>0.4</c:v>
                </c:pt>
                <c:pt idx="91">
                  <c:v>3</c:v>
                </c:pt>
                <c:pt idx="92">
                  <c:v>8.1</c:v>
                </c:pt>
                <c:pt idx="93">
                  <c:v>13</c:v>
                </c:pt>
                <c:pt idx="94">
                  <c:v>15</c:v>
                </c:pt>
                <c:pt idx="95">
                  <c:v>13</c:v>
                </c:pt>
                <c:pt idx="96">
                  <c:v>10</c:v>
                </c:pt>
                <c:pt idx="97">
                  <c:v>0.4</c:v>
                </c:pt>
                <c:pt idx="98">
                  <c:v>0.4</c:v>
                </c:pt>
                <c:pt idx="99">
                  <c:v>1.4</c:v>
                </c:pt>
                <c:pt idx="100">
                  <c:v>1.7</c:v>
                </c:pt>
                <c:pt idx="101">
                  <c:v>26</c:v>
                </c:pt>
                <c:pt idx="102">
                  <c:v>36</c:v>
                </c:pt>
                <c:pt idx="103">
                  <c:v>30</c:v>
                </c:pt>
                <c:pt idx="104">
                  <c:v>25</c:v>
                </c:pt>
                <c:pt idx="106">
                  <c:v>25</c:v>
                </c:pt>
                <c:pt idx="107">
                  <c:v>21</c:v>
                </c:pt>
                <c:pt idx="109">
                  <c:v>1.2</c:v>
                </c:pt>
                <c:pt idx="110">
                  <c:v>0.4</c:v>
                </c:pt>
                <c:pt idx="111">
                  <c:v>0.4</c:v>
                </c:pt>
                <c:pt idx="112">
                  <c:v>8.5</c:v>
                </c:pt>
                <c:pt idx="113">
                  <c:v>7.1</c:v>
                </c:pt>
                <c:pt idx="114">
                  <c:v>9.6</c:v>
                </c:pt>
                <c:pt idx="115">
                  <c:v>4.8</c:v>
                </c:pt>
                <c:pt idx="116">
                  <c:v>6.4</c:v>
                </c:pt>
                <c:pt idx="117">
                  <c:v>11</c:v>
                </c:pt>
                <c:pt idx="118">
                  <c:v>0.4</c:v>
                </c:pt>
                <c:pt idx="119">
                  <c:v>0.4</c:v>
                </c:pt>
                <c:pt idx="120">
                  <c:v>0.4</c:v>
                </c:pt>
                <c:pt idx="121">
                  <c:v>0.72</c:v>
                </c:pt>
                <c:pt idx="122">
                  <c:v>22</c:v>
                </c:pt>
                <c:pt idx="123">
                  <c:v>12</c:v>
                </c:pt>
                <c:pt idx="124">
                  <c:v>51</c:v>
                </c:pt>
                <c:pt idx="125">
                  <c:v>51</c:v>
                </c:pt>
                <c:pt idx="126">
                  <c:v>43</c:v>
                </c:pt>
                <c:pt idx="127">
                  <c:v>34</c:v>
                </c:pt>
                <c:pt idx="128">
                  <c:v>9.8000000000000007</c:v>
                </c:pt>
                <c:pt idx="129">
                  <c:v>0.42</c:v>
                </c:pt>
                <c:pt idx="130">
                  <c:v>0.47</c:v>
                </c:pt>
                <c:pt idx="131">
                  <c:v>0.4</c:v>
                </c:pt>
                <c:pt idx="132">
                  <c:v>0.4</c:v>
                </c:pt>
                <c:pt idx="133">
                  <c:v>6.8</c:v>
                </c:pt>
                <c:pt idx="134">
                  <c:v>7.9</c:v>
                </c:pt>
                <c:pt idx="135">
                  <c:v>1.5</c:v>
                </c:pt>
                <c:pt idx="136">
                  <c:v>0.52</c:v>
                </c:pt>
                <c:pt idx="137">
                  <c:v>5.0999999999999996</c:v>
                </c:pt>
                <c:pt idx="138">
                  <c:v>0.48</c:v>
                </c:pt>
                <c:pt idx="139">
                  <c:v>0.4</c:v>
                </c:pt>
                <c:pt idx="140">
                  <c:v>7.2</c:v>
                </c:pt>
                <c:pt idx="141">
                  <c:v>22</c:v>
                </c:pt>
                <c:pt idx="142">
                  <c:v>11</c:v>
                </c:pt>
                <c:pt idx="143">
                  <c:v>21</c:v>
                </c:pt>
                <c:pt idx="144">
                  <c:v>29</c:v>
                </c:pt>
                <c:pt idx="145">
                  <c:v>0.53</c:v>
                </c:pt>
                <c:pt idx="146">
                  <c:v>0.4</c:v>
                </c:pt>
                <c:pt idx="147">
                  <c:v>0.4</c:v>
                </c:pt>
                <c:pt idx="148">
                  <c:v>0.42</c:v>
                </c:pt>
                <c:pt idx="149">
                  <c:v>0.4</c:v>
                </c:pt>
                <c:pt idx="150">
                  <c:v>13</c:v>
                </c:pt>
                <c:pt idx="151">
                  <c:v>17</c:v>
                </c:pt>
                <c:pt idx="152">
                  <c:v>23</c:v>
                </c:pt>
                <c:pt idx="153">
                  <c:v>30</c:v>
                </c:pt>
                <c:pt idx="154">
                  <c:v>38</c:v>
                </c:pt>
                <c:pt idx="155">
                  <c:v>0.4</c:v>
                </c:pt>
                <c:pt idx="156">
                  <c:v>7.4</c:v>
                </c:pt>
                <c:pt idx="157">
                  <c:v>16</c:v>
                </c:pt>
                <c:pt idx="158">
                  <c:v>22</c:v>
                </c:pt>
                <c:pt idx="159">
                  <c:v>14</c:v>
                </c:pt>
                <c:pt idx="160">
                  <c:v>0.4</c:v>
                </c:pt>
                <c:pt idx="161">
                  <c:v>3</c:v>
                </c:pt>
                <c:pt idx="162">
                  <c:v>0.4</c:v>
                </c:pt>
                <c:pt idx="163">
                  <c:v>0.4</c:v>
                </c:pt>
                <c:pt idx="164">
                  <c:v>0.4</c:v>
                </c:pt>
                <c:pt idx="165">
                  <c:v>0.4</c:v>
                </c:pt>
                <c:pt idx="169">
                  <c:v>12</c:v>
                </c:pt>
                <c:pt idx="170">
                  <c:v>10</c:v>
                </c:pt>
                <c:pt idx="171">
                  <c:v>4.1000000000000002E-2</c:v>
                </c:pt>
                <c:pt idx="172">
                  <c:v>16</c:v>
                </c:pt>
                <c:pt idx="173">
                  <c:v>18</c:v>
                </c:pt>
                <c:pt idx="174">
                  <c:v>12</c:v>
                </c:pt>
                <c:pt idx="175">
                  <c:v>5.8000000000000003E-2</c:v>
                </c:pt>
                <c:pt idx="176">
                  <c:v>0.15</c:v>
                </c:pt>
                <c:pt idx="177">
                  <c:v>4.7</c:v>
                </c:pt>
                <c:pt idx="178">
                  <c:v>11</c:v>
                </c:pt>
                <c:pt idx="179">
                  <c:v>0.5</c:v>
                </c:pt>
                <c:pt idx="180">
                  <c:v>8.1999999999999993</c:v>
                </c:pt>
                <c:pt idx="181">
                  <c:v>4.7</c:v>
                </c:pt>
                <c:pt idx="182">
                  <c:v>11</c:v>
                </c:pt>
                <c:pt idx="183">
                  <c:v>0.7</c:v>
                </c:pt>
                <c:pt idx="184">
                  <c:v>0.1</c:v>
                </c:pt>
                <c:pt idx="185">
                  <c:v>6.6000000000000003E-2</c:v>
                </c:pt>
                <c:pt idx="187">
                  <c:v>0.12</c:v>
                </c:pt>
                <c:pt idx="188">
                  <c:v>8.1999999999999993</c:v>
                </c:pt>
                <c:pt idx="189">
                  <c:v>5</c:v>
                </c:pt>
                <c:pt idx="190">
                  <c:v>17</c:v>
                </c:pt>
                <c:pt idx="191">
                  <c:v>34</c:v>
                </c:pt>
                <c:pt idx="192">
                  <c:v>0.92</c:v>
                </c:pt>
                <c:pt idx="193">
                  <c:v>1.1000000000000001</c:v>
                </c:pt>
                <c:pt idx="194">
                  <c:v>6.6</c:v>
                </c:pt>
                <c:pt idx="195">
                  <c:v>15</c:v>
                </c:pt>
                <c:pt idx="196">
                  <c:v>4.7</c:v>
                </c:pt>
                <c:pt idx="197">
                  <c:v>0.05</c:v>
                </c:pt>
                <c:pt idx="198">
                  <c:v>3.6999999999999998E-2</c:v>
                </c:pt>
                <c:pt idx="199">
                  <c:v>4.1000000000000002E-2</c:v>
                </c:pt>
                <c:pt idx="200">
                  <c:v>1.7000000000000001E-2</c:v>
                </c:pt>
                <c:pt idx="201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5-44DA-AB39-771089472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18016"/>
        <c:axId val="178492544"/>
      </c:lineChart>
      <c:catAx>
        <c:axId val="17811801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78492544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78492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7559055118110277E-2"/>
              <c:y val="0.2125281990757867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78118016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309738841699953"/>
          <c:y val="0.91946496620808293"/>
          <c:w val="0.55774347104249866"/>
          <c:h val="5.592864650307971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0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BOD Concentrations</a:t>
            </a:r>
          </a:p>
        </c:rich>
      </c:tx>
      <c:layout>
        <c:manualLayout>
          <c:xMode val="edge"/>
          <c:yMode val="edge"/>
          <c:x val="0.34078974996546552"/>
          <c:y val="2.966101694915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77206796518864"/>
          <c:y val="0.15895325757410536"/>
          <c:w val="0.82850932449233317"/>
          <c:h val="0.52118688553761128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Data'!$C$4:$C$205</c:f>
              <c:numCache>
                <c:formatCode>General</c:formatCode>
                <c:ptCount val="202"/>
                <c:pt idx="1">
                  <c:v>14</c:v>
                </c:pt>
                <c:pt idx="3">
                  <c:v>15</c:v>
                </c:pt>
                <c:pt idx="5">
                  <c:v>28</c:v>
                </c:pt>
                <c:pt idx="7">
                  <c:v>34</c:v>
                </c:pt>
                <c:pt idx="11">
                  <c:v>25</c:v>
                </c:pt>
                <c:pt idx="17">
                  <c:v>11</c:v>
                </c:pt>
                <c:pt idx="19">
                  <c:v>13</c:v>
                </c:pt>
                <c:pt idx="21">
                  <c:v>12</c:v>
                </c:pt>
                <c:pt idx="23">
                  <c:v>18</c:v>
                </c:pt>
                <c:pt idx="25">
                  <c:v>3.8</c:v>
                </c:pt>
                <c:pt idx="28">
                  <c:v>13</c:v>
                </c:pt>
                <c:pt idx="34">
                  <c:v>20</c:v>
                </c:pt>
                <c:pt idx="36">
                  <c:v>11</c:v>
                </c:pt>
                <c:pt idx="38">
                  <c:v>0.5</c:v>
                </c:pt>
                <c:pt idx="40">
                  <c:v>21</c:v>
                </c:pt>
                <c:pt idx="42">
                  <c:v>9.9</c:v>
                </c:pt>
                <c:pt idx="48">
                  <c:v>60</c:v>
                </c:pt>
                <c:pt idx="52">
                  <c:v>17</c:v>
                </c:pt>
                <c:pt idx="54">
                  <c:v>11</c:v>
                </c:pt>
                <c:pt idx="56">
                  <c:v>14</c:v>
                </c:pt>
                <c:pt idx="58">
                  <c:v>27</c:v>
                </c:pt>
                <c:pt idx="60">
                  <c:v>15</c:v>
                </c:pt>
                <c:pt idx="66">
                  <c:v>30</c:v>
                </c:pt>
                <c:pt idx="70">
                  <c:v>24</c:v>
                </c:pt>
                <c:pt idx="72">
                  <c:v>15</c:v>
                </c:pt>
                <c:pt idx="74">
                  <c:v>17</c:v>
                </c:pt>
                <c:pt idx="76">
                  <c:v>26</c:v>
                </c:pt>
                <c:pt idx="78">
                  <c:v>20</c:v>
                </c:pt>
                <c:pt idx="86">
                  <c:v>74</c:v>
                </c:pt>
                <c:pt idx="89">
                  <c:v>15</c:v>
                </c:pt>
                <c:pt idx="93">
                  <c:v>14</c:v>
                </c:pt>
                <c:pt idx="95">
                  <c:v>23</c:v>
                </c:pt>
                <c:pt idx="97">
                  <c:v>23</c:v>
                </c:pt>
                <c:pt idx="101">
                  <c:v>41</c:v>
                </c:pt>
                <c:pt idx="110">
                  <c:v>17</c:v>
                </c:pt>
                <c:pt idx="112">
                  <c:v>17</c:v>
                </c:pt>
                <c:pt idx="114">
                  <c:v>15</c:v>
                </c:pt>
                <c:pt idx="116">
                  <c:v>22</c:v>
                </c:pt>
                <c:pt idx="118">
                  <c:v>33</c:v>
                </c:pt>
                <c:pt idx="124">
                  <c:v>29</c:v>
                </c:pt>
                <c:pt idx="129">
                  <c:v>23</c:v>
                </c:pt>
                <c:pt idx="131">
                  <c:v>12</c:v>
                </c:pt>
                <c:pt idx="133">
                  <c:v>12</c:v>
                </c:pt>
                <c:pt idx="135">
                  <c:v>24</c:v>
                </c:pt>
                <c:pt idx="137">
                  <c:v>19</c:v>
                </c:pt>
                <c:pt idx="141">
                  <c:v>59</c:v>
                </c:pt>
                <c:pt idx="144">
                  <c:v>37</c:v>
                </c:pt>
                <c:pt idx="146">
                  <c:v>13</c:v>
                </c:pt>
                <c:pt idx="147">
                  <c:v>35</c:v>
                </c:pt>
                <c:pt idx="148">
                  <c:v>13</c:v>
                </c:pt>
                <c:pt idx="149">
                  <c:v>17</c:v>
                </c:pt>
                <c:pt idx="150">
                  <c:v>12</c:v>
                </c:pt>
                <c:pt idx="151">
                  <c:v>14</c:v>
                </c:pt>
                <c:pt idx="152">
                  <c:v>14</c:v>
                </c:pt>
                <c:pt idx="153">
                  <c:v>18</c:v>
                </c:pt>
                <c:pt idx="154">
                  <c:v>6.6</c:v>
                </c:pt>
                <c:pt idx="155">
                  <c:v>26</c:v>
                </c:pt>
                <c:pt idx="156">
                  <c:v>33</c:v>
                </c:pt>
                <c:pt idx="157">
                  <c:v>59</c:v>
                </c:pt>
                <c:pt idx="158">
                  <c:v>30</c:v>
                </c:pt>
                <c:pt idx="159">
                  <c:v>35</c:v>
                </c:pt>
                <c:pt idx="160">
                  <c:v>39</c:v>
                </c:pt>
                <c:pt idx="161">
                  <c:v>23</c:v>
                </c:pt>
                <c:pt idx="162">
                  <c:v>24</c:v>
                </c:pt>
                <c:pt idx="163">
                  <c:v>22</c:v>
                </c:pt>
                <c:pt idx="164">
                  <c:v>23</c:v>
                </c:pt>
                <c:pt idx="165">
                  <c:v>33</c:v>
                </c:pt>
                <c:pt idx="166">
                  <c:v>13</c:v>
                </c:pt>
                <c:pt idx="168">
                  <c:v>12</c:v>
                </c:pt>
                <c:pt idx="169">
                  <c:v>15</c:v>
                </c:pt>
                <c:pt idx="170">
                  <c:v>19</c:v>
                </c:pt>
                <c:pt idx="171">
                  <c:v>12</c:v>
                </c:pt>
                <c:pt idx="172">
                  <c:v>12</c:v>
                </c:pt>
                <c:pt idx="173">
                  <c:v>16</c:v>
                </c:pt>
                <c:pt idx="174">
                  <c:v>21</c:v>
                </c:pt>
                <c:pt idx="175">
                  <c:v>22</c:v>
                </c:pt>
                <c:pt idx="176">
                  <c:v>30</c:v>
                </c:pt>
                <c:pt idx="177">
                  <c:v>64</c:v>
                </c:pt>
                <c:pt idx="178">
                  <c:v>57</c:v>
                </c:pt>
                <c:pt idx="179">
                  <c:v>55</c:v>
                </c:pt>
                <c:pt idx="180">
                  <c:v>40</c:v>
                </c:pt>
                <c:pt idx="181">
                  <c:v>24</c:v>
                </c:pt>
                <c:pt idx="182">
                  <c:v>27</c:v>
                </c:pt>
                <c:pt idx="183">
                  <c:v>19</c:v>
                </c:pt>
                <c:pt idx="184">
                  <c:v>24</c:v>
                </c:pt>
                <c:pt idx="185">
                  <c:v>16</c:v>
                </c:pt>
                <c:pt idx="187">
                  <c:v>18</c:v>
                </c:pt>
                <c:pt idx="188">
                  <c:v>11</c:v>
                </c:pt>
                <c:pt idx="189">
                  <c:v>21</c:v>
                </c:pt>
                <c:pt idx="190">
                  <c:v>8.4</c:v>
                </c:pt>
                <c:pt idx="191">
                  <c:v>7.1</c:v>
                </c:pt>
                <c:pt idx="192">
                  <c:v>5.7</c:v>
                </c:pt>
                <c:pt idx="193">
                  <c:v>5.2</c:v>
                </c:pt>
                <c:pt idx="194">
                  <c:v>6.7</c:v>
                </c:pt>
                <c:pt idx="195">
                  <c:v>19</c:v>
                </c:pt>
                <c:pt idx="196">
                  <c:v>56</c:v>
                </c:pt>
                <c:pt idx="197">
                  <c:v>32</c:v>
                </c:pt>
                <c:pt idx="198">
                  <c:v>40</c:v>
                </c:pt>
                <c:pt idx="199">
                  <c:v>19</c:v>
                </c:pt>
                <c:pt idx="200">
                  <c:v>17</c:v>
                </c:pt>
                <c:pt idx="201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9-4AC5-87A1-61F7470C900F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Data'!$P$4:$P$205</c:f>
              <c:numCache>
                <c:formatCode>General</c:formatCode>
                <c:ptCount val="202"/>
                <c:pt idx="1">
                  <c:v>2</c:v>
                </c:pt>
                <c:pt idx="3">
                  <c:v>4.2</c:v>
                </c:pt>
                <c:pt idx="5">
                  <c:v>2</c:v>
                </c:pt>
                <c:pt idx="7">
                  <c:v>5.4</c:v>
                </c:pt>
                <c:pt idx="11">
                  <c:v>8.5</c:v>
                </c:pt>
                <c:pt idx="17">
                  <c:v>3</c:v>
                </c:pt>
                <c:pt idx="19">
                  <c:v>2</c:v>
                </c:pt>
                <c:pt idx="21">
                  <c:v>2</c:v>
                </c:pt>
                <c:pt idx="23">
                  <c:v>2</c:v>
                </c:pt>
                <c:pt idx="25">
                  <c:v>3.8</c:v>
                </c:pt>
                <c:pt idx="28">
                  <c:v>0.5</c:v>
                </c:pt>
                <c:pt idx="34">
                  <c:v>0.5</c:v>
                </c:pt>
                <c:pt idx="36">
                  <c:v>0.59</c:v>
                </c:pt>
                <c:pt idx="38">
                  <c:v>0.5</c:v>
                </c:pt>
                <c:pt idx="40">
                  <c:v>4.0999999999999996</c:v>
                </c:pt>
                <c:pt idx="42">
                  <c:v>7.6</c:v>
                </c:pt>
                <c:pt idx="48">
                  <c:v>2.6</c:v>
                </c:pt>
                <c:pt idx="52">
                  <c:v>0.72</c:v>
                </c:pt>
                <c:pt idx="54">
                  <c:v>0.59</c:v>
                </c:pt>
                <c:pt idx="56">
                  <c:v>0.66</c:v>
                </c:pt>
                <c:pt idx="58">
                  <c:v>0.89</c:v>
                </c:pt>
                <c:pt idx="60">
                  <c:v>0.64</c:v>
                </c:pt>
                <c:pt idx="66">
                  <c:v>1.4</c:v>
                </c:pt>
                <c:pt idx="70">
                  <c:v>0.5</c:v>
                </c:pt>
                <c:pt idx="72">
                  <c:v>0.5</c:v>
                </c:pt>
                <c:pt idx="74">
                  <c:v>0.6</c:v>
                </c:pt>
                <c:pt idx="76">
                  <c:v>0.65</c:v>
                </c:pt>
                <c:pt idx="78">
                  <c:v>0.5</c:v>
                </c:pt>
                <c:pt idx="86">
                  <c:v>5.5</c:v>
                </c:pt>
                <c:pt idx="89">
                  <c:v>4.3</c:v>
                </c:pt>
                <c:pt idx="93">
                  <c:v>1.4</c:v>
                </c:pt>
                <c:pt idx="95">
                  <c:v>1.3</c:v>
                </c:pt>
                <c:pt idx="97">
                  <c:v>2.2999999999999998</c:v>
                </c:pt>
                <c:pt idx="101">
                  <c:v>2</c:v>
                </c:pt>
                <c:pt idx="110">
                  <c:v>0.5</c:v>
                </c:pt>
                <c:pt idx="112">
                  <c:v>3</c:v>
                </c:pt>
                <c:pt idx="114">
                  <c:v>1.4</c:v>
                </c:pt>
                <c:pt idx="116">
                  <c:v>1.3</c:v>
                </c:pt>
                <c:pt idx="118">
                  <c:v>0.84</c:v>
                </c:pt>
                <c:pt idx="124">
                  <c:v>2.2999999999999998</c:v>
                </c:pt>
                <c:pt idx="129">
                  <c:v>1.3</c:v>
                </c:pt>
                <c:pt idx="131">
                  <c:v>0.5</c:v>
                </c:pt>
                <c:pt idx="133">
                  <c:v>0.7</c:v>
                </c:pt>
                <c:pt idx="135">
                  <c:v>0.7</c:v>
                </c:pt>
                <c:pt idx="137">
                  <c:v>3.4</c:v>
                </c:pt>
                <c:pt idx="141">
                  <c:v>9.8000000000000007</c:v>
                </c:pt>
                <c:pt idx="144">
                  <c:v>15</c:v>
                </c:pt>
                <c:pt idx="146">
                  <c:v>0.5</c:v>
                </c:pt>
                <c:pt idx="147">
                  <c:v>3.2</c:v>
                </c:pt>
                <c:pt idx="148">
                  <c:v>1.3</c:v>
                </c:pt>
                <c:pt idx="149">
                  <c:v>0.51</c:v>
                </c:pt>
                <c:pt idx="150">
                  <c:v>7.2</c:v>
                </c:pt>
                <c:pt idx="151">
                  <c:v>5.2</c:v>
                </c:pt>
                <c:pt idx="152">
                  <c:v>0.59</c:v>
                </c:pt>
                <c:pt idx="153">
                  <c:v>8.1999999999999993</c:v>
                </c:pt>
                <c:pt idx="154">
                  <c:v>7.8</c:v>
                </c:pt>
                <c:pt idx="155">
                  <c:v>0.93</c:v>
                </c:pt>
                <c:pt idx="156">
                  <c:v>1.5</c:v>
                </c:pt>
                <c:pt idx="157">
                  <c:v>7.1</c:v>
                </c:pt>
                <c:pt idx="158">
                  <c:v>4.4000000000000004</c:v>
                </c:pt>
                <c:pt idx="159">
                  <c:v>12</c:v>
                </c:pt>
                <c:pt idx="160">
                  <c:v>2.1</c:v>
                </c:pt>
                <c:pt idx="161">
                  <c:v>5.6</c:v>
                </c:pt>
                <c:pt idx="162">
                  <c:v>1.4</c:v>
                </c:pt>
                <c:pt idx="163">
                  <c:v>0.87</c:v>
                </c:pt>
                <c:pt idx="164">
                  <c:v>7</c:v>
                </c:pt>
                <c:pt idx="165">
                  <c:v>0.8</c:v>
                </c:pt>
                <c:pt idx="169">
                  <c:v>19</c:v>
                </c:pt>
                <c:pt idx="170">
                  <c:v>4.7</c:v>
                </c:pt>
                <c:pt idx="171">
                  <c:v>7.7</c:v>
                </c:pt>
                <c:pt idx="172">
                  <c:v>2</c:v>
                </c:pt>
                <c:pt idx="173">
                  <c:v>1.3</c:v>
                </c:pt>
                <c:pt idx="174">
                  <c:v>0.93</c:v>
                </c:pt>
                <c:pt idx="175">
                  <c:v>0.5</c:v>
                </c:pt>
                <c:pt idx="176">
                  <c:v>0.84</c:v>
                </c:pt>
                <c:pt idx="177">
                  <c:v>3.5</c:v>
                </c:pt>
                <c:pt idx="178">
                  <c:v>4.0999999999999996</c:v>
                </c:pt>
                <c:pt idx="179">
                  <c:v>3.7</c:v>
                </c:pt>
                <c:pt idx="180">
                  <c:v>1.8</c:v>
                </c:pt>
                <c:pt idx="181">
                  <c:v>5</c:v>
                </c:pt>
                <c:pt idx="182">
                  <c:v>2.4</c:v>
                </c:pt>
                <c:pt idx="183">
                  <c:v>1.6</c:v>
                </c:pt>
                <c:pt idx="184">
                  <c:v>0.56999999999999995</c:v>
                </c:pt>
                <c:pt idx="185">
                  <c:v>7.7</c:v>
                </c:pt>
                <c:pt idx="187">
                  <c:v>1.9</c:v>
                </c:pt>
                <c:pt idx="188">
                  <c:v>2.1</c:v>
                </c:pt>
                <c:pt idx="189">
                  <c:v>4.2</c:v>
                </c:pt>
                <c:pt idx="190">
                  <c:v>8.4</c:v>
                </c:pt>
                <c:pt idx="191">
                  <c:v>7.7</c:v>
                </c:pt>
                <c:pt idx="192">
                  <c:v>1.4</c:v>
                </c:pt>
                <c:pt idx="193">
                  <c:v>0.88</c:v>
                </c:pt>
                <c:pt idx="194">
                  <c:v>4.0999999999999996</c:v>
                </c:pt>
                <c:pt idx="195">
                  <c:v>2.6</c:v>
                </c:pt>
                <c:pt idx="196">
                  <c:v>7.8</c:v>
                </c:pt>
                <c:pt idx="197">
                  <c:v>1.7</c:v>
                </c:pt>
                <c:pt idx="198">
                  <c:v>0.89</c:v>
                </c:pt>
                <c:pt idx="199">
                  <c:v>1.4</c:v>
                </c:pt>
                <c:pt idx="200">
                  <c:v>1</c:v>
                </c:pt>
                <c:pt idx="201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9-4AC5-87A1-61F7470C9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92288"/>
        <c:axId val="62898176"/>
      </c:lineChart>
      <c:dateAx>
        <c:axId val="62892288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2898176"/>
        <c:crosses val="autoZero"/>
        <c:auto val="0"/>
        <c:lblOffset val="100"/>
        <c:baseTimeUnit val="days"/>
        <c:majorUnit val="8"/>
        <c:minorUnit val="1"/>
      </c:dateAx>
      <c:valAx>
        <c:axId val="62898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7631578947368444E-2"/>
              <c:y val="0.278346674809693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2892288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184211907722067"/>
          <c:y val="0.90889919480403925"/>
          <c:w val="0.55921094073766942"/>
          <c:h val="5.296610169491533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0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E. coli</a:t>
            </a:r>
          </a:p>
        </c:rich>
      </c:tx>
      <c:layout>
        <c:manualLayout>
          <c:xMode val="edge"/>
          <c:yMode val="edge"/>
          <c:x val="0.45359532019281901"/>
          <c:y val="2.966101694915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71269277614846"/>
          <c:y val="0.16454824502869372"/>
          <c:w val="0.8148157754790456"/>
          <c:h val="0.51553716802348859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Data'!$K$4:$K$205</c:f>
              <c:numCache>
                <c:formatCode>General</c:formatCode>
                <c:ptCount val="202"/>
                <c:pt idx="0">
                  <c:v>2500</c:v>
                </c:pt>
                <c:pt idx="1">
                  <c:v>5100</c:v>
                </c:pt>
                <c:pt idx="2">
                  <c:v>1100</c:v>
                </c:pt>
                <c:pt idx="3">
                  <c:v>400</c:v>
                </c:pt>
                <c:pt idx="4">
                  <c:v>4400</c:v>
                </c:pt>
                <c:pt idx="5">
                  <c:v>8100</c:v>
                </c:pt>
                <c:pt idx="6">
                  <c:v>380</c:v>
                </c:pt>
                <c:pt idx="7">
                  <c:v>2100</c:v>
                </c:pt>
                <c:pt idx="8">
                  <c:v>11400</c:v>
                </c:pt>
                <c:pt idx="9">
                  <c:v>46000</c:v>
                </c:pt>
                <c:pt idx="10">
                  <c:v>6800</c:v>
                </c:pt>
                <c:pt idx="11">
                  <c:v>5100</c:v>
                </c:pt>
                <c:pt idx="12">
                  <c:v>21600</c:v>
                </c:pt>
                <c:pt idx="13">
                  <c:v>3100</c:v>
                </c:pt>
                <c:pt idx="14">
                  <c:v>21000</c:v>
                </c:pt>
                <c:pt idx="15">
                  <c:v>4200</c:v>
                </c:pt>
                <c:pt idx="16">
                  <c:v>2200</c:v>
                </c:pt>
                <c:pt idx="17">
                  <c:v>2900</c:v>
                </c:pt>
                <c:pt idx="18">
                  <c:v>2000</c:v>
                </c:pt>
                <c:pt idx="19">
                  <c:v>3800</c:v>
                </c:pt>
                <c:pt idx="20">
                  <c:v>45000</c:v>
                </c:pt>
                <c:pt idx="21">
                  <c:v>2100</c:v>
                </c:pt>
                <c:pt idx="22">
                  <c:v>2400</c:v>
                </c:pt>
                <c:pt idx="23">
                  <c:v>630</c:v>
                </c:pt>
                <c:pt idx="24">
                  <c:v>760</c:v>
                </c:pt>
                <c:pt idx="25">
                  <c:v>1.6</c:v>
                </c:pt>
                <c:pt idx="26">
                  <c:v>9</c:v>
                </c:pt>
                <c:pt idx="27">
                  <c:v>1.6</c:v>
                </c:pt>
                <c:pt idx="28">
                  <c:v>3500</c:v>
                </c:pt>
                <c:pt idx="29">
                  <c:v>1100</c:v>
                </c:pt>
                <c:pt idx="30">
                  <c:v>1.6</c:v>
                </c:pt>
                <c:pt idx="31">
                  <c:v>1.6</c:v>
                </c:pt>
                <c:pt idx="32">
                  <c:v>3900</c:v>
                </c:pt>
                <c:pt idx="33">
                  <c:v>2500</c:v>
                </c:pt>
                <c:pt idx="34">
                  <c:v>5800</c:v>
                </c:pt>
                <c:pt idx="35">
                  <c:v>20000</c:v>
                </c:pt>
                <c:pt idx="36">
                  <c:v>6800</c:v>
                </c:pt>
                <c:pt idx="37">
                  <c:v>690</c:v>
                </c:pt>
                <c:pt idx="38">
                  <c:v>9</c:v>
                </c:pt>
                <c:pt idx="39">
                  <c:v>2200</c:v>
                </c:pt>
                <c:pt idx="40">
                  <c:v>110</c:v>
                </c:pt>
                <c:pt idx="41">
                  <c:v>130</c:v>
                </c:pt>
                <c:pt idx="42">
                  <c:v>27</c:v>
                </c:pt>
                <c:pt idx="43">
                  <c:v>5300</c:v>
                </c:pt>
                <c:pt idx="44">
                  <c:v>2200</c:v>
                </c:pt>
                <c:pt idx="45">
                  <c:v>7400</c:v>
                </c:pt>
                <c:pt idx="46">
                  <c:v>1200</c:v>
                </c:pt>
                <c:pt idx="47">
                  <c:v>2400</c:v>
                </c:pt>
                <c:pt idx="48">
                  <c:v>3000</c:v>
                </c:pt>
                <c:pt idx="49">
                  <c:v>1500</c:v>
                </c:pt>
                <c:pt idx="50">
                  <c:v>2900</c:v>
                </c:pt>
                <c:pt idx="51">
                  <c:v>9800</c:v>
                </c:pt>
                <c:pt idx="52">
                  <c:v>2400</c:v>
                </c:pt>
                <c:pt idx="53">
                  <c:v>1100</c:v>
                </c:pt>
                <c:pt idx="54">
                  <c:v>7500</c:v>
                </c:pt>
                <c:pt idx="55">
                  <c:v>4100</c:v>
                </c:pt>
                <c:pt idx="56">
                  <c:v>1200</c:v>
                </c:pt>
                <c:pt idx="57">
                  <c:v>2000</c:v>
                </c:pt>
                <c:pt idx="58">
                  <c:v>460</c:v>
                </c:pt>
                <c:pt idx="59">
                  <c:v>230</c:v>
                </c:pt>
                <c:pt idx="60">
                  <c:v>470</c:v>
                </c:pt>
                <c:pt idx="61">
                  <c:v>1100</c:v>
                </c:pt>
                <c:pt idx="62">
                  <c:v>7700</c:v>
                </c:pt>
                <c:pt idx="63">
                  <c:v>11000</c:v>
                </c:pt>
                <c:pt idx="64">
                  <c:v>5700</c:v>
                </c:pt>
                <c:pt idx="65">
                  <c:v>28000</c:v>
                </c:pt>
                <c:pt idx="66">
                  <c:v>35000</c:v>
                </c:pt>
                <c:pt idx="67">
                  <c:v>690</c:v>
                </c:pt>
                <c:pt idx="68">
                  <c:v>25000</c:v>
                </c:pt>
                <c:pt idx="69">
                  <c:v>1600</c:v>
                </c:pt>
                <c:pt idx="70">
                  <c:v>17000</c:v>
                </c:pt>
                <c:pt idx="71">
                  <c:v>11000</c:v>
                </c:pt>
                <c:pt idx="72">
                  <c:v>15000</c:v>
                </c:pt>
                <c:pt idx="73">
                  <c:v>3300</c:v>
                </c:pt>
                <c:pt idx="74">
                  <c:v>14000</c:v>
                </c:pt>
                <c:pt idx="75">
                  <c:v>910</c:v>
                </c:pt>
                <c:pt idx="76">
                  <c:v>4300</c:v>
                </c:pt>
                <c:pt idx="77">
                  <c:v>290</c:v>
                </c:pt>
                <c:pt idx="78">
                  <c:v>9000</c:v>
                </c:pt>
                <c:pt idx="79">
                  <c:v>5900</c:v>
                </c:pt>
                <c:pt idx="80">
                  <c:v>24000</c:v>
                </c:pt>
                <c:pt idx="81">
                  <c:v>14000</c:v>
                </c:pt>
                <c:pt idx="83">
                  <c:v>40000</c:v>
                </c:pt>
                <c:pt idx="84">
                  <c:v>81000</c:v>
                </c:pt>
                <c:pt idx="85">
                  <c:v>100000</c:v>
                </c:pt>
                <c:pt idx="86">
                  <c:v>6000</c:v>
                </c:pt>
                <c:pt idx="87">
                  <c:v>8600</c:v>
                </c:pt>
                <c:pt idx="88">
                  <c:v>12000</c:v>
                </c:pt>
                <c:pt idx="89">
                  <c:v>13000</c:v>
                </c:pt>
                <c:pt idx="91">
                  <c:v>23000</c:v>
                </c:pt>
                <c:pt idx="92">
                  <c:v>3500</c:v>
                </c:pt>
                <c:pt idx="93">
                  <c:v>3700</c:v>
                </c:pt>
                <c:pt idx="94">
                  <c:v>3700</c:v>
                </c:pt>
                <c:pt idx="95">
                  <c:v>7500</c:v>
                </c:pt>
                <c:pt idx="96">
                  <c:v>2200</c:v>
                </c:pt>
                <c:pt idx="97">
                  <c:v>8100</c:v>
                </c:pt>
                <c:pt idx="98">
                  <c:v>3800</c:v>
                </c:pt>
                <c:pt idx="99">
                  <c:v>6600</c:v>
                </c:pt>
                <c:pt idx="100">
                  <c:v>31000</c:v>
                </c:pt>
                <c:pt idx="101">
                  <c:v>9900</c:v>
                </c:pt>
                <c:pt idx="102">
                  <c:v>5300</c:v>
                </c:pt>
                <c:pt idx="103">
                  <c:v>2000</c:v>
                </c:pt>
                <c:pt idx="104">
                  <c:v>5700</c:v>
                </c:pt>
                <c:pt idx="105">
                  <c:v>24000</c:v>
                </c:pt>
                <c:pt idx="107">
                  <c:v>21000</c:v>
                </c:pt>
                <c:pt idx="109">
                  <c:v>17000</c:v>
                </c:pt>
                <c:pt idx="110">
                  <c:v>40000</c:v>
                </c:pt>
                <c:pt idx="111">
                  <c:v>26000</c:v>
                </c:pt>
                <c:pt idx="112">
                  <c:v>2900</c:v>
                </c:pt>
                <c:pt idx="113">
                  <c:v>28000</c:v>
                </c:pt>
                <c:pt idx="114">
                  <c:v>2800</c:v>
                </c:pt>
                <c:pt idx="115">
                  <c:v>3700</c:v>
                </c:pt>
                <c:pt idx="116">
                  <c:v>140</c:v>
                </c:pt>
                <c:pt idx="117">
                  <c:v>15000</c:v>
                </c:pt>
                <c:pt idx="118">
                  <c:v>7400</c:v>
                </c:pt>
                <c:pt idx="119">
                  <c:v>12000</c:v>
                </c:pt>
                <c:pt idx="120">
                  <c:v>8800</c:v>
                </c:pt>
                <c:pt idx="121">
                  <c:v>48000</c:v>
                </c:pt>
                <c:pt idx="122">
                  <c:v>6000</c:v>
                </c:pt>
                <c:pt idx="123">
                  <c:v>2700</c:v>
                </c:pt>
                <c:pt idx="124">
                  <c:v>40000</c:v>
                </c:pt>
                <c:pt idx="125">
                  <c:v>28000</c:v>
                </c:pt>
                <c:pt idx="126">
                  <c:v>1700</c:v>
                </c:pt>
                <c:pt idx="127">
                  <c:v>5900</c:v>
                </c:pt>
                <c:pt idx="128">
                  <c:v>6200</c:v>
                </c:pt>
                <c:pt idx="129">
                  <c:v>32000</c:v>
                </c:pt>
                <c:pt idx="130">
                  <c:v>19000</c:v>
                </c:pt>
                <c:pt idx="131">
                  <c:v>210</c:v>
                </c:pt>
                <c:pt idx="132">
                  <c:v>9300</c:v>
                </c:pt>
                <c:pt idx="133">
                  <c:v>13000</c:v>
                </c:pt>
                <c:pt idx="134">
                  <c:v>7200</c:v>
                </c:pt>
                <c:pt idx="135">
                  <c:v>4000</c:v>
                </c:pt>
                <c:pt idx="136">
                  <c:v>6600</c:v>
                </c:pt>
                <c:pt idx="137">
                  <c:v>1200</c:v>
                </c:pt>
                <c:pt idx="138">
                  <c:v>30000</c:v>
                </c:pt>
                <c:pt idx="139">
                  <c:v>69000</c:v>
                </c:pt>
                <c:pt idx="140">
                  <c:v>31000</c:v>
                </c:pt>
                <c:pt idx="141">
                  <c:v>83000</c:v>
                </c:pt>
                <c:pt idx="142">
                  <c:v>4500</c:v>
                </c:pt>
                <c:pt idx="143">
                  <c:v>16000</c:v>
                </c:pt>
                <c:pt idx="144">
                  <c:v>12000</c:v>
                </c:pt>
                <c:pt idx="145">
                  <c:v>16000</c:v>
                </c:pt>
                <c:pt idx="146">
                  <c:v>21000</c:v>
                </c:pt>
                <c:pt idx="147">
                  <c:v>47000</c:v>
                </c:pt>
                <c:pt idx="148">
                  <c:v>16000</c:v>
                </c:pt>
                <c:pt idx="149">
                  <c:v>4700</c:v>
                </c:pt>
                <c:pt idx="150">
                  <c:v>11000</c:v>
                </c:pt>
                <c:pt idx="151">
                  <c:v>2600</c:v>
                </c:pt>
                <c:pt idx="152">
                  <c:v>30000</c:v>
                </c:pt>
                <c:pt idx="153">
                  <c:v>480</c:v>
                </c:pt>
                <c:pt idx="154">
                  <c:v>200</c:v>
                </c:pt>
                <c:pt idx="155">
                  <c:v>14000</c:v>
                </c:pt>
                <c:pt idx="156">
                  <c:v>59000</c:v>
                </c:pt>
                <c:pt idx="157">
                  <c:v>21000</c:v>
                </c:pt>
                <c:pt idx="158">
                  <c:v>29000</c:v>
                </c:pt>
                <c:pt idx="159">
                  <c:v>3000</c:v>
                </c:pt>
                <c:pt idx="160">
                  <c:v>5000</c:v>
                </c:pt>
                <c:pt idx="161">
                  <c:v>4800</c:v>
                </c:pt>
                <c:pt idx="162">
                  <c:v>13000</c:v>
                </c:pt>
                <c:pt idx="163">
                  <c:v>65000</c:v>
                </c:pt>
                <c:pt idx="164">
                  <c:v>55000</c:v>
                </c:pt>
                <c:pt idx="165">
                  <c:v>39000</c:v>
                </c:pt>
                <c:pt idx="166">
                  <c:v>16000</c:v>
                </c:pt>
                <c:pt idx="168">
                  <c:v>11000</c:v>
                </c:pt>
                <c:pt idx="169">
                  <c:v>7300</c:v>
                </c:pt>
                <c:pt idx="170">
                  <c:v>3200</c:v>
                </c:pt>
                <c:pt idx="171">
                  <c:v>4400</c:v>
                </c:pt>
                <c:pt idx="172">
                  <c:v>11000</c:v>
                </c:pt>
                <c:pt idx="173">
                  <c:v>6100</c:v>
                </c:pt>
                <c:pt idx="174">
                  <c:v>16000</c:v>
                </c:pt>
                <c:pt idx="175">
                  <c:v>29000</c:v>
                </c:pt>
                <c:pt idx="176">
                  <c:v>13000</c:v>
                </c:pt>
                <c:pt idx="177">
                  <c:v>46000</c:v>
                </c:pt>
                <c:pt idx="178">
                  <c:v>16000</c:v>
                </c:pt>
                <c:pt idx="179">
                  <c:v>16000</c:v>
                </c:pt>
                <c:pt idx="180">
                  <c:v>4800</c:v>
                </c:pt>
                <c:pt idx="181">
                  <c:v>6100</c:v>
                </c:pt>
                <c:pt idx="182">
                  <c:v>59000</c:v>
                </c:pt>
                <c:pt idx="183">
                  <c:v>30000</c:v>
                </c:pt>
                <c:pt idx="184">
                  <c:v>5200</c:v>
                </c:pt>
                <c:pt idx="185">
                  <c:v>6700</c:v>
                </c:pt>
                <c:pt idx="187">
                  <c:v>10000</c:v>
                </c:pt>
                <c:pt idx="188">
                  <c:v>6300</c:v>
                </c:pt>
                <c:pt idx="189">
                  <c:v>11000</c:v>
                </c:pt>
                <c:pt idx="190">
                  <c:v>1300</c:v>
                </c:pt>
                <c:pt idx="191">
                  <c:v>930</c:v>
                </c:pt>
                <c:pt idx="192">
                  <c:v>360</c:v>
                </c:pt>
                <c:pt idx="193">
                  <c:v>45</c:v>
                </c:pt>
                <c:pt idx="194">
                  <c:v>11000</c:v>
                </c:pt>
                <c:pt idx="195">
                  <c:v>22000</c:v>
                </c:pt>
                <c:pt idx="196">
                  <c:v>11000</c:v>
                </c:pt>
                <c:pt idx="197">
                  <c:v>23000</c:v>
                </c:pt>
                <c:pt idx="198">
                  <c:v>60000</c:v>
                </c:pt>
                <c:pt idx="199">
                  <c:v>4000</c:v>
                </c:pt>
                <c:pt idx="200">
                  <c:v>24000</c:v>
                </c:pt>
                <c:pt idx="201">
                  <c:v>2600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3-4B41-93E1-6A90BBE046EE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Data'!$X$4:$X$205</c:f>
              <c:numCache>
                <c:formatCode>General</c:formatCode>
                <c:ptCount val="202"/>
                <c:pt idx="0">
                  <c:v>2</c:v>
                </c:pt>
                <c:pt idx="1">
                  <c:v>10</c:v>
                </c:pt>
                <c:pt idx="2">
                  <c:v>3</c:v>
                </c:pt>
                <c:pt idx="3">
                  <c:v>31</c:v>
                </c:pt>
                <c:pt idx="4">
                  <c:v>50</c:v>
                </c:pt>
                <c:pt idx="5">
                  <c:v>10</c:v>
                </c:pt>
                <c:pt idx="6">
                  <c:v>3</c:v>
                </c:pt>
                <c:pt idx="7">
                  <c:v>62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1.6</c:v>
                </c:pt>
                <c:pt idx="26">
                  <c:v>9</c:v>
                </c:pt>
                <c:pt idx="27">
                  <c:v>1.6</c:v>
                </c:pt>
                <c:pt idx="28">
                  <c:v>9</c:v>
                </c:pt>
                <c:pt idx="29">
                  <c:v>9</c:v>
                </c:pt>
                <c:pt idx="30">
                  <c:v>1.6</c:v>
                </c:pt>
                <c:pt idx="31">
                  <c:v>9</c:v>
                </c:pt>
                <c:pt idx="32">
                  <c:v>1.6</c:v>
                </c:pt>
                <c:pt idx="33">
                  <c:v>1.6</c:v>
                </c:pt>
                <c:pt idx="34">
                  <c:v>9</c:v>
                </c:pt>
                <c:pt idx="35">
                  <c:v>1.6</c:v>
                </c:pt>
                <c:pt idx="36">
                  <c:v>9</c:v>
                </c:pt>
                <c:pt idx="37">
                  <c:v>1.6</c:v>
                </c:pt>
                <c:pt idx="38">
                  <c:v>9</c:v>
                </c:pt>
                <c:pt idx="39">
                  <c:v>1.6</c:v>
                </c:pt>
                <c:pt idx="40">
                  <c:v>1.6</c:v>
                </c:pt>
                <c:pt idx="41">
                  <c:v>1.6</c:v>
                </c:pt>
                <c:pt idx="42">
                  <c:v>9</c:v>
                </c:pt>
                <c:pt idx="43">
                  <c:v>1.6</c:v>
                </c:pt>
                <c:pt idx="44">
                  <c:v>1.6</c:v>
                </c:pt>
                <c:pt idx="45">
                  <c:v>1.6</c:v>
                </c:pt>
                <c:pt idx="46">
                  <c:v>1.6</c:v>
                </c:pt>
                <c:pt idx="47">
                  <c:v>1.6</c:v>
                </c:pt>
                <c:pt idx="48">
                  <c:v>9</c:v>
                </c:pt>
                <c:pt idx="49">
                  <c:v>1.6</c:v>
                </c:pt>
                <c:pt idx="50">
                  <c:v>1.6</c:v>
                </c:pt>
                <c:pt idx="51">
                  <c:v>0</c:v>
                </c:pt>
                <c:pt idx="52">
                  <c:v>9</c:v>
                </c:pt>
                <c:pt idx="53">
                  <c:v>1.6</c:v>
                </c:pt>
                <c:pt idx="54">
                  <c:v>9</c:v>
                </c:pt>
                <c:pt idx="55">
                  <c:v>1.6</c:v>
                </c:pt>
                <c:pt idx="56">
                  <c:v>1.6</c:v>
                </c:pt>
                <c:pt idx="57">
                  <c:v>1.6</c:v>
                </c:pt>
                <c:pt idx="58">
                  <c:v>1.6</c:v>
                </c:pt>
                <c:pt idx="59">
                  <c:v>1.6</c:v>
                </c:pt>
                <c:pt idx="60">
                  <c:v>1.6</c:v>
                </c:pt>
                <c:pt idx="61">
                  <c:v>1.6</c:v>
                </c:pt>
                <c:pt idx="62">
                  <c:v>1.6</c:v>
                </c:pt>
                <c:pt idx="63">
                  <c:v>1.6</c:v>
                </c:pt>
                <c:pt idx="64">
                  <c:v>9</c:v>
                </c:pt>
                <c:pt idx="65">
                  <c:v>1.6</c:v>
                </c:pt>
                <c:pt idx="66">
                  <c:v>1.6</c:v>
                </c:pt>
                <c:pt idx="67">
                  <c:v>1.6</c:v>
                </c:pt>
                <c:pt idx="68">
                  <c:v>1.6</c:v>
                </c:pt>
                <c:pt idx="69">
                  <c:v>1.6</c:v>
                </c:pt>
                <c:pt idx="70">
                  <c:v>6.6</c:v>
                </c:pt>
                <c:pt idx="71">
                  <c:v>6.6</c:v>
                </c:pt>
                <c:pt idx="72">
                  <c:v>8.1999999999999993</c:v>
                </c:pt>
                <c:pt idx="73">
                  <c:v>1.6</c:v>
                </c:pt>
                <c:pt idx="74">
                  <c:v>3.3</c:v>
                </c:pt>
                <c:pt idx="75">
                  <c:v>1.6</c:v>
                </c:pt>
                <c:pt idx="76">
                  <c:v>1.6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9.8000000000000007</c:v>
                </c:pt>
                <c:pt idx="82">
                  <c:v>1.6</c:v>
                </c:pt>
                <c:pt idx="83">
                  <c:v>1.6</c:v>
                </c:pt>
                <c:pt idx="84">
                  <c:v>1.6</c:v>
                </c:pt>
                <c:pt idx="85">
                  <c:v>1.6</c:v>
                </c:pt>
                <c:pt idx="86">
                  <c:v>1.6</c:v>
                </c:pt>
                <c:pt idx="87">
                  <c:v>1.6</c:v>
                </c:pt>
                <c:pt idx="88">
                  <c:v>4.9000000000000004</c:v>
                </c:pt>
                <c:pt idx="89">
                  <c:v>9.8000000000000007</c:v>
                </c:pt>
                <c:pt idx="91">
                  <c:v>15</c:v>
                </c:pt>
                <c:pt idx="92">
                  <c:v>1.6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  <c:pt idx="97">
                  <c:v>1.6</c:v>
                </c:pt>
                <c:pt idx="98">
                  <c:v>1.6</c:v>
                </c:pt>
                <c:pt idx="99">
                  <c:v>3.3</c:v>
                </c:pt>
                <c:pt idx="100">
                  <c:v>3.3</c:v>
                </c:pt>
                <c:pt idx="101">
                  <c:v>18</c:v>
                </c:pt>
                <c:pt idx="102">
                  <c:v>1.6</c:v>
                </c:pt>
                <c:pt idx="103">
                  <c:v>8.1999999999999993</c:v>
                </c:pt>
                <c:pt idx="104">
                  <c:v>1.6</c:v>
                </c:pt>
                <c:pt idx="106">
                  <c:v>13</c:v>
                </c:pt>
                <c:pt idx="107">
                  <c:v>16</c:v>
                </c:pt>
                <c:pt idx="109">
                  <c:v>780</c:v>
                </c:pt>
                <c:pt idx="110">
                  <c:v>1.6</c:v>
                </c:pt>
                <c:pt idx="111">
                  <c:v>8.1999999999999993</c:v>
                </c:pt>
                <c:pt idx="112">
                  <c:v>1.6</c:v>
                </c:pt>
                <c:pt idx="113">
                  <c:v>70</c:v>
                </c:pt>
                <c:pt idx="114">
                  <c:v>1.6</c:v>
                </c:pt>
                <c:pt idx="115">
                  <c:v>1.6</c:v>
                </c:pt>
                <c:pt idx="116">
                  <c:v>1.6</c:v>
                </c:pt>
                <c:pt idx="117">
                  <c:v>1.7</c:v>
                </c:pt>
                <c:pt idx="118">
                  <c:v>1.6</c:v>
                </c:pt>
                <c:pt idx="119">
                  <c:v>1.7</c:v>
                </c:pt>
                <c:pt idx="120">
                  <c:v>3.3</c:v>
                </c:pt>
                <c:pt idx="121">
                  <c:v>1.6</c:v>
                </c:pt>
                <c:pt idx="122">
                  <c:v>6.6</c:v>
                </c:pt>
                <c:pt idx="123">
                  <c:v>1.6</c:v>
                </c:pt>
                <c:pt idx="124">
                  <c:v>1.6</c:v>
                </c:pt>
                <c:pt idx="125">
                  <c:v>3.3</c:v>
                </c:pt>
                <c:pt idx="126">
                  <c:v>1.6</c:v>
                </c:pt>
                <c:pt idx="127">
                  <c:v>1.6</c:v>
                </c:pt>
                <c:pt idx="128">
                  <c:v>1.6</c:v>
                </c:pt>
                <c:pt idx="129">
                  <c:v>1.6</c:v>
                </c:pt>
                <c:pt idx="130">
                  <c:v>1.6</c:v>
                </c:pt>
                <c:pt idx="131">
                  <c:v>1.6</c:v>
                </c:pt>
                <c:pt idx="132">
                  <c:v>1.6</c:v>
                </c:pt>
                <c:pt idx="133">
                  <c:v>3.3</c:v>
                </c:pt>
                <c:pt idx="134">
                  <c:v>1.6</c:v>
                </c:pt>
                <c:pt idx="135">
                  <c:v>1.6</c:v>
                </c:pt>
                <c:pt idx="136">
                  <c:v>3.3</c:v>
                </c:pt>
                <c:pt idx="137">
                  <c:v>1.6</c:v>
                </c:pt>
                <c:pt idx="138">
                  <c:v>66</c:v>
                </c:pt>
                <c:pt idx="139">
                  <c:v>310</c:v>
                </c:pt>
                <c:pt idx="140">
                  <c:v>340</c:v>
                </c:pt>
                <c:pt idx="141">
                  <c:v>890</c:v>
                </c:pt>
                <c:pt idx="142">
                  <c:v>88</c:v>
                </c:pt>
                <c:pt idx="143">
                  <c:v>950</c:v>
                </c:pt>
                <c:pt idx="144">
                  <c:v>980</c:v>
                </c:pt>
                <c:pt idx="145">
                  <c:v>23</c:v>
                </c:pt>
                <c:pt idx="146">
                  <c:v>56</c:v>
                </c:pt>
                <c:pt idx="147">
                  <c:v>110</c:v>
                </c:pt>
                <c:pt idx="148">
                  <c:v>320</c:v>
                </c:pt>
                <c:pt idx="149">
                  <c:v>4.9000000000000004</c:v>
                </c:pt>
                <c:pt idx="150">
                  <c:v>270</c:v>
                </c:pt>
                <c:pt idx="151">
                  <c:v>1.6</c:v>
                </c:pt>
                <c:pt idx="152">
                  <c:v>28</c:v>
                </c:pt>
                <c:pt idx="153">
                  <c:v>1.6</c:v>
                </c:pt>
                <c:pt idx="154">
                  <c:v>1.6</c:v>
                </c:pt>
                <c:pt idx="155">
                  <c:v>46</c:v>
                </c:pt>
                <c:pt idx="156">
                  <c:v>64</c:v>
                </c:pt>
                <c:pt idx="157">
                  <c:v>34</c:v>
                </c:pt>
                <c:pt idx="158">
                  <c:v>30</c:v>
                </c:pt>
                <c:pt idx="159">
                  <c:v>4.9000000000000004</c:v>
                </c:pt>
                <c:pt idx="160">
                  <c:v>8.1999999999999993</c:v>
                </c:pt>
                <c:pt idx="161">
                  <c:v>46</c:v>
                </c:pt>
                <c:pt idx="162">
                  <c:v>52</c:v>
                </c:pt>
                <c:pt idx="163">
                  <c:v>410</c:v>
                </c:pt>
                <c:pt idx="164">
                  <c:v>280</c:v>
                </c:pt>
                <c:pt idx="165">
                  <c:v>650</c:v>
                </c:pt>
                <c:pt idx="169">
                  <c:v>30</c:v>
                </c:pt>
                <c:pt idx="170">
                  <c:v>1.6</c:v>
                </c:pt>
                <c:pt idx="171">
                  <c:v>1.6</c:v>
                </c:pt>
                <c:pt idx="172">
                  <c:v>1.6</c:v>
                </c:pt>
                <c:pt idx="173">
                  <c:v>1.6</c:v>
                </c:pt>
                <c:pt idx="174">
                  <c:v>1.6</c:v>
                </c:pt>
                <c:pt idx="175">
                  <c:v>1.6</c:v>
                </c:pt>
                <c:pt idx="176">
                  <c:v>1.6</c:v>
                </c:pt>
                <c:pt idx="177">
                  <c:v>36</c:v>
                </c:pt>
                <c:pt idx="178">
                  <c:v>46</c:v>
                </c:pt>
                <c:pt idx="179">
                  <c:v>4.9000000000000004</c:v>
                </c:pt>
                <c:pt idx="180">
                  <c:v>0.8</c:v>
                </c:pt>
                <c:pt idx="181">
                  <c:v>1.6</c:v>
                </c:pt>
                <c:pt idx="182">
                  <c:v>1.6</c:v>
                </c:pt>
                <c:pt idx="183">
                  <c:v>1.6</c:v>
                </c:pt>
                <c:pt idx="184">
                  <c:v>1.6</c:v>
                </c:pt>
                <c:pt idx="185">
                  <c:v>1.6</c:v>
                </c:pt>
                <c:pt idx="187">
                  <c:v>1.6</c:v>
                </c:pt>
                <c:pt idx="188">
                  <c:v>3.3</c:v>
                </c:pt>
                <c:pt idx="189">
                  <c:v>1.6</c:v>
                </c:pt>
                <c:pt idx="190">
                  <c:v>1.6</c:v>
                </c:pt>
                <c:pt idx="191">
                  <c:v>1.6</c:v>
                </c:pt>
                <c:pt idx="192">
                  <c:v>1.6</c:v>
                </c:pt>
                <c:pt idx="193">
                  <c:v>1.6</c:v>
                </c:pt>
                <c:pt idx="194">
                  <c:v>3.3</c:v>
                </c:pt>
                <c:pt idx="195">
                  <c:v>1.6</c:v>
                </c:pt>
                <c:pt idx="196">
                  <c:v>1.6</c:v>
                </c:pt>
                <c:pt idx="197">
                  <c:v>1.6</c:v>
                </c:pt>
                <c:pt idx="198">
                  <c:v>1.6</c:v>
                </c:pt>
                <c:pt idx="199">
                  <c:v>1.6</c:v>
                </c:pt>
                <c:pt idx="200">
                  <c:v>1.6</c:v>
                </c:pt>
                <c:pt idx="20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83-4B41-93E1-6A90BBE04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99744"/>
        <c:axId val="63601280"/>
      </c:lineChart>
      <c:catAx>
        <c:axId val="6359974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360128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3601280"/>
        <c:scaling>
          <c:logBase val="1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Numberof E coli (cfu/100ml)</a:t>
                </a:r>
              </a:p>
            </c:rich>
          </c:tx>
          <c:layout>
            <c:manualLayout>
              <c:xMode val="edge"/>
              <c:yMode val="edge"/>
              <c:x val="2.3965141612200435E-2"/>
              <c:y val="0.195341679935437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599744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4052315029248794"/>
          <c:y val="0.90466190666844748"/>
          <c:w val="0.55555624174429041"/>
          <c:h val="5.2966101694915335E-2"/>
        </c:manualLayout>
      </c:layout>
      <c:overlay val="0"/>
      <c:spPr>
        <a:noFill/>
        <a:ln>
          <a:solidFill>
            <a:sysClr val="windowText" lastClr="000000"/>
          </a:solidFill>
        </a:ln>
      </c:spPr>
    </c:legend>
    <c:plotVisOnly val="0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TKN Concentrations</a:t>
            </a:r>
          </a:p>
        </c:rich>
      </c:tx>
      <c:layout>
        <c:manualLayout>
          <c:xMode val="edge"/>
          <c:yMode val="edge"/>
          <c:x val="0.34210553943914906"/>
          <c:y val="3.0991735537190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790855090482"/>
          <c:y val="0.16597817834754128"/>
          <c:w val="0.81447423677303565"/>
          <c:h val="0.53374699030389916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Data'!$G$4:$G$205</c:f>
              <c:numCache>
                <c:formatCode>General</c:formatCode>
                <c:ptCount val="202"/>
                <c:pt idx="1">
                  <c:v>47.2</c:v>
                </c:pt>
                <c:pt idx="3">
                  <c:v>20.2</c:v>
                </c:pt>
                <c:pt idx="5">
                  <c:v>21.05</c:v>
                </c:pt>
                <c:pt idx="7">
                  <c:v>23.76</c:v>
                </c:pt>
                <c:pt idx="11">
                  <c:v>38.130000000000003</c:v>
                </c:pt>
                <c:pt idx="17">
                  <c:v>8.23</c:v>
                </c:pt>
                <c:pt idx="19">
                  <c:v>4.55</c:v>
                </c:pt>
                <c:pt idx="21">
                  <c:v>6.3</c:v>
                </c:pt>
                <c:pt idx="23">
                  <c:v>9.5500000000000007</c:v>
                </c:pt>
                <c:pt idx="25">
                  <c:v>9.5</c:v>
                </c:pt>
                <c:pt idx="28">
                  <c:v>23</c:v>
                </c:pt>
                <c:pt idx="34">
                  <c:v>1.8</c:v>
                </c:pt>
                <c:pt idx="36">
                  <c:v>37</c:v>
                </c:pt>
                <c:pt idx="38">
                  <c:v>4</c:v>
                </c:pt>
                <c:pt idx="40">
                  <c:v>5.7</c:v>
                </c:pt>
                <c:pt idx="42">
                  <c:v>8.9</c:v>
                </c:pt>
                <c:pt idx="48">
                  <c:v>12</c:v>
                </c:pt>
                <c:pt idx="52">
                  <c:v>10</c:v>
                </c:pt>
                <c:pt idx="54">
                  <c:v>10</c:v>
                </c:pt>
                <c:pt idx="56">
                  <c:v>6.2</c:v>
                </c:pt>
                <c:pt idx="58">
                  <c:v>8.3000000000000007</c:v>
                </c:pt>
                <c:pt idx="60">
                  <c:v>7.5</c:v>
                </c:pt>
                <c:pt idx="66">
                  <c:v>43</c:v>
                </c:pt>
                <c:pt idx="70">
                  <c:v>9</c:v>
                </c:pt>
                <c:pt idx="72">
                  <c:v>11</c:v>
                </c:pt>
                <c:pt idx="74">
                  <c:v>7</c:v>
                </c:pt>
                <c:pt idx="76">
                  <c:v>4.5999999999999996</c:v>
                </c:pt>
                <c:pt idx="78">
                  <c:v>12</c:v>
                </c:pt>
                <c:pt idx="86">
                  <c:v>30</c:v>
                </c:pt>
                <c:pt idx="89">
                  <c:v>12</c:v>
                </c:pt>
                <c:pt idx="93">
                  <c:v>22</c:v>
                </c:pt>
                <c:pt idx="95">
                  <c:v>22</c:v>
                </c:pt>
                <c:pt idx="97">
                  <c:v>11</c:v>
                </c:pt>
                <c:pt idx="101">
                  <c:v>43</c:v>
                </c:pt>
                <c:pt idx="110">
                  <c:v>9.5</c:v>
                </c:pt>
                <c:pt idx="112">
                  <c:v>17</c:v>
                </c:pt>
                <c:pt idx="114">
                  <c:v>18</c:v>
                </c:pt>
                <c:pt idx="116">
                  <c:v>14</c:v>
                </c:pt>
                <c:pt idx="118">
                  <c:v>11</c:v>
                </c:pt>
                <c:pt idx="124">
                  <c:v>61</c:v>
                </c:pt>
                <c:pt idx="129">
                  <c:v>8.3000000000000007</c:v>
                </c:pt>
                <c:pt idx="131">
                  <c:v>7.8</c:v>
                </c:pt>
                <c:pt idx="133">
                  <c:v>13</c:v>
                </c:pt>
                <c:pt idx="135">
                  <c:v>12</c:v>
                </c:pt>
                <c:pt idx="137">
                  <c:v>13</c:v>
                </c:pt>
                <c:pt idx="141">
                  <c:v>39</c:v>
                </c:pt>
                <c:pt idx="144">
                  <c:v>37</c:v>
                </c:pt>
                <c:pt idx="146">
                  <c:v>8.9</c:v>
                </c:pt>
                <c:pt idx="147">
                  <c:v>14</c:v>
                </c:pt>
                <c:pt idx="148">
                  <c:v>10</c:v>
                </c:pt>
                <c:pt idx="149">
                  <c:v>16</c:v>
                </c:pt>
                <c:pt idx="150">
                  <c:v>18</c:v>
                </c:pt>
                <c:pt idx="151">
                  <c:v>29</c:v>
                </c:pt>
                <c:pt idx="152">
                  <c:v>31</c:v>
                </c:pt>
                <c:pt idx="153">
                  <c:v>49</c:v>
                </c:pt>
                <c:pt idx="154">
                  <c:v>48</c:v>
                </c:pt>
                <c:pt idx="155">
                  <c:v>10</c:v>
                </c:pt>
                <c:pt idx="156">
                  <c:v>16</c:v>
                </c:pt>
                <c:pt idx="157">
                  <c:v>27</c:v>
                </c:pt>
                <c:pt idx="158">
                  <c:v>36</c:v>
                </c:pt>
                <c:pt idx="159">
                  <c:v>30</c:v>
                </c:pt>
                <c:pt idx="160">
                  <c:v>11</c:v>
                </c:pt>
                <c:pt idx="161">
                  <c:v>16</c:v>
                </c:pt>
                <c:pt idx="162">
                  <c:v>14</c:v>
                </c:pt>
                <c:pt idx="163">
                  <c:v>12</c:v>
                </c:pt>
                <c:pt idx="164">
                  <c:v>14</c:v>
                </c:pt>
                <c:pt idx="165">
                  <c:v>14</c:v>
                </c:pt>
                <c:pt idx="166">
                  <c:v>27</c:v>
                </c:pt>
                <c:pt idx="168">
                  <c:v>11</c:v>
                </c:pt>
                <c:pt idx="169">
                  <c:v>21</c:v>
                </c:pt>
                <c:pt idx="170">
                  <c:v>20</c:v>
                </c:pt>
                <c:pt idx="171">
                  <c:v>7.9</c:v>
                </c:pt>
                <c:pt idx="172">
                  <c:v>23</c:v>
                </c:pt>
                <c:pt idx="173">
                  <c:v>28</c:v>
                </c:pt>
                <c:pt idx="174">
                  <c:v>18</c:v>
                </c:pt>
                <c:pt idx="175">
                  <c:v>9.4</c:v>
                </c:pt>
                <c:pt idx="176">
                  <c:v>9.6</c:v>
                </c:pt>
                <c:pt idx="177">
                  <c:v>9.6</c:v>
                </c:pt>
                <c:pt idx="178">
                  <c:v>28</c:v>
                </c:pt>
                <c:pt idx="179">
                  <c:v>17</c:v>
                </c:pt>
                <c:pt idx="180">
                  <c:v>22</c:v>
                </c:pt>
                <c:pt idx="181">
                  <c:v>16</c:v>
                </c:pt>
                <c:pt idx="182">
                  <c:v>16</c:v>
                </c:pt>
                <c:pt idx="183">
                  <c:v>12</c:v>
                </c:pt>
                <c:pt idx="184">
                  <c:v>10</c:v>
                </c:pt>
                <c:pt idx="185">
                  <c:v>11</c:v>
                </c:pt>
                <c:pt idx="187">
                  <c:v>8.1</c:v>
                </c:pt>
                <c:pt idx="188">
                  <c:v>13</c:v>
                </c:pt>
                <c:pt idx="189">
                  <c:v>13</c:v>
                </c:pt>
                <c:pt idx="190">
                  <c:v>24</c:v>
                </c:pt>
                <c:pt idx="191">
                  <c:v>38</c:v>
                </c:pt>
                <c:pt idx="192">
                  <c:v>4.8499999999999996</c:v>
                </c:pt>
                <c:pt idx="193">
                  <c:v>5.46</c:v>
                </c:pt>
                <c:pt idx="194">
                  <c:v>12.6</c:v>
                </c:pt>
                <c:pt idx="195">
                  <c:v>14.9</c:v>
                </c:pt>
                <c:pt idx="196">
                  <c:v>15</c:v>
                </c:pt>
                <c:pt idx="197">
                  <c:v>12.9</c:v>
                </c:pt>
                <c:pt idx="198">
                  <c:v>13.2</c:v>
                </c:pt>
                <c:pt idx="199">
                  <c:v>12.1</c:v>
                </c:pt>
                <c:pt idx="200">
                  <c:v>9.8800000000000008</c:v>
                </c:pt>
                <c:pt idx="201">
                  <c:v>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1-4DD4-A48C-62BB2A9283AF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Data'!$T$4:$T$205</c:f>
              <c:numCache>
                <c:formatCode>General</c:formatCode>
                <c:ptCount val="202"/>
                <c:pt idx="1">
                  <c:v>33.700000000000003</c:v>
                </c:pt>
                <c:pt idx="3">
                  <c:v>15</c:v>
                </c:pt>
                <c:pt idx="5">
                  <c:v>12.51</c:v>
                </c:pt>
                <c:pt idx="7">
                  <c:v>13.29</c:v>
                </c:pt>
                <c:pt idx="11">
                  <c:v>24.27</c:v>
                </c:pt>
                <c:pt idx="17">
                  <c:v>3.2</c:v>
                </c:pt>
                <c:pt idx="19">
                  <c:v>1.01</c:v>
                </c:pt>
                <c:pt idx="21">
                  <c:v>1.43</c:v>
                </c:pt>
                <c:pt idx="23">
                  <c:v>0.88</c:v>
                </c:pt>
                <c:pt idx="25">
                  <c:v>9.5</c:v>
                </c:pt>
                <c:pt idx="28">
                  <c:v>16</c:v>
                </c:pt>
                <c:pt idx="34">
                  <c:v>1.8</c:v>
                </c:pt>
                <c:pt idx="36">
                  <c:v>1.7</c:v>
                </c:pt>
                <c:pt idx="38">
                  <c:v>4</c:v>
                </c:pt>
                <c:pt idx="40">
                  <c:v>4.0999999999999996</c:v>
                </c:pt>
                <c:pt idx="42">
                  <c:v>7.6</c:v>
                </c:pt>
                <c:pt idx="48">
                  <c:v>4.4000000000000004</c:v>
                </c:pt>
                <c:pt idx="52">
                  <c:v>2</c:v>
                </c:pt>
                <c:pt idx="54">
                  <c:v>1.2</c:v>
                </c:pt>
                <c:pt idx="56">
                  <c:v>1.4</c:v>
                </c:pt>
                <c:pt idx="58">
                  <c:v>1.5</c:v>
                </c:pt>
                <c:pt idx="60">
                  <c:v>1</c:v>
                </c:pt>
                <c:pt idx="66">
                  <c:v>34</c:v>
                </c:pt>
                <c:pt idx="70">
                  <c:v>1.3</c:v>
                </c:pt>
                <c:pt idx="72">
                  <c:v>1.2</c:v>
                </c:pt>
                <c:pt idx="74">
                  <c:v>0.61</c:v>
                </c:pt>
                <c:pt idx="76">
                  <c:v>0.72</c:v>
                </c:pt>
                <c:pt idx="78">
                  <c:v>0.93</c:v>
                </c:pt>
                <c:pt idx="86">
                  <c:v>3.2</c:v>
                </c:pt>
                <c:pt idx="89">
                  <c:v>2.1</c:v>
                </c:pt>
                <c:pt idx="93">
                  <c:v>14</c:v>
                </c:pt>
                <c:pt idx="95">
                  <c:v>13</c:v>
                </c:pt>
                <c:pt idx="97">
                  <c:v>1.7</c:v>
                </c:pt>
                <c:pt idx="101">
                  <c:v>28</c:v>
                </c:pt>
                <c:pt idx="110">
                  <c:v>0.84</c:v>
                </c:pt>
                <c:pt idx="112">
                  <c:v>9</c:v>
                </c:pt>
                <c:pt idx="114">
                  <c:v>10</c:v>
                </c:pt>
                <c:pt idx="116">
                  <c:v>7.8</c:v>
                </c:pt>
                <c:pt idx="118">
                  <c:v>0.83</c:v>
                </c:pt>
                <c:pt idx="124">
                  <c:v>52</c:v>
                </c:pt>
                <c:pt idx="129">
                  <c:v>1.1000000000000001</c:v>
                </c:pt>
                <c:pt idx="131">
                  <c:v>1.1000000000000001</c:v>
                </c:pt>
                <c:pt idx="133">
                  <c:v>7.9</c:v>
                </c:pt>
                <c:pt idx="135">
                  <c:v>2.1</c:v>
                </c:pt>
                <c:pt idx="137">
                  <c:v>6.8</c:v>
                </c:pt>
                <c:pt idx="141">
                  <c:v>24</c:v>
                </c:pt>
                <c:pt idx="144">
                  <c:v>29</c:v>
                </c:pt>
                <c:pt idx="146">
                  <c:v>1.8</c:v>
                </c:pt>
                <c:pt idx="147">
                  <c:v>1</c:v>
                </c:pt>
                <c:pt idx="148">
                  <c:v>1.2</c:v>
                </c:pt>
                <c:pt idx="149">
                  <c:v>0.1</c:v>
                </c:pt>
                <c:pt idx="150">
                  <c:v>15</c:v>
                </c:pt>
                <c:pt idx="151">
                  <c:v>19</c:v>
                </c:pt>
                <c:pt idx="152">
                  <c:v>25</c:v>
                </c:pt>
                <c:pt idx="153">
                  <c:v>32</c:v>
                </c:pt>
                <c:pt idx="154">
                  <c:v>41</c:v>
                </c:pt>
                <c:pt idx="155">
                  <c:v>0.96</c:v>
                </c:pt>
                <c:pt idx="156">
                  <c:v>8</c:v>
                </c:pt>
                <c:pt idx="157">
                  <c:v>16</c:v>
                </c:pt>
                <c:pt idx="158">
                  <c:v>22</c:v>
                </c:pt>
                <c:pt idx="159">
                  <c:v>15</c:v>
                </c:pt>
                <c:pt idx="160">
                  <c:v>1.7</c:v>
                </c:pt>
                <c:pt idx="161">
                  <c:v>4.7</c:v>
                </c:pt>
                <c:pt idx="162">
                  <c:v>1.5</c:v>
                </c:pt>
                <c:pt idx="163">
                  <c:v>1.3</c:v>
                </c:pt>
                <c:pt idx="164">
                  <c:v>1.7</c:v>
                </c:pt>
                <c:pt idx="165">
                  <c:v>1.4</c:v>
                </c:pt>
                <c:pt idx="169">
                  <c:v>12</c:v>
                </c:pt>
                <c:pt idx="170">
                  <c:v>9.8000000000000007</c:v>
                </c:pt>
                <c:pt idx="171">
                  <c:v>0.36</c:v>
                </c:pt>
                <c:pt idx="172">
                  <c:v>16</c:v>
                </c:pt>
                <c:pt idx="173">
                  <c:v>18</c:v>
                </c:pt>
                <c:pt idx="174">
                  <c:v>12</c:v>
                </c:pt>
                <c:pt idx="175">
                  <c:v>1.3</c:v>
                </c:pt>
                <c:pt idx="176">
                  <c:v>1.1000000000000001</c:v>
                </c:pt>
                <c:pt idx="177">
                  <c:v>7.9</c:v>
                </c:pt>
                <c:pt idx="178">
                  <c:v>12</c:v>
                </c:pt>
                <c:pt idx="179">
                  <c:v>1.4</c:v>
                </c:pt>
                <c:pt idx="180">
                  <c:v>10</c:v>
                </c:pt>
                <c:pt idx="181">
                  <c:v>4.5999999999999996</c:v>
                </c:pt>
                <c:pt idx="182">
                  <c:v>3.7</c:v>
                </c:pt>
                <c:pt idx="183">
                  <c:v>1.7</c:v>
                </c:pt>
                <c:pt idx="184">
                  <c:v>1.6</c:v>
                </c:pt>
                <c:pt idx="185">
                  <c:v>1.4</c:v>
                </c:pt>
                <c:pt idx="187">
                  <c:v>1.5</c:v>
                </c:pt>
                <c:pt idx="188">
                  <c:v>8.9</c:v>
                </c:pt>
                <c:pt idx="189">
                  <c:v>6.1</c:v>
                </c:pt>
                <c:pt idx="190">
                  <c:v>18</c:v>
                </c:pt>
                <c:pt idx="191">
                  <c:v>35</c:v>
                </c:pt>
                <c:pt idx="192">
                  <c:v>2.35</c:v>
                </c:pt>
                <c:pt idx="193">
                  <c:v>2.57</c:v>
                </c:pt>
                <c:pt idx="194">
                  <c:v>7.71</c:v>
                </c:pt>
                <c:pt idx="195">
                  <c:v>15.4</c:v>
                </c:pt>
                <c:pt idx="196">
                  <c:v>6.38</c:v>
                </c:pt>
                <c:pt idx="197">
                  <c:v>1.77</c:v>
                </c:pt>
                <c:pt idx="198">
                  <c:v>1.69</c:v>
                </c:pt>
                <c:pt idx="199">
                  <c:v>1.45</c:v>
                </c:pt>
                <c:pt idx="200">
                  <c:v>1.39</c:v>
                </c:pt>
                <c:pt idx="201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1-4DD4-A48C-62BB2A928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39936"/>
        <c:axId val="63641472"/>
      </c:lineChart>
      <c:catAx>
        <c:axId val="6363993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3641472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3641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4.1666666666666664E-2"/>
              <c:y val="0.307477497115696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639936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184211907722067"/>
          <c:y val="0.91115789245352774"/>
          <c:w val="0.55921094073766942"/>
          <c:h val="5.165289256198346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Total Phosphorus Concentrations</a:t>
            </a:r>
          </a:p>
        </c:rich>
      </c:tx>
      <c:layout>
        <c:manualLayout>
          <c:xMode val="edge"/>
          <c:yMode val="edge"/>
          <c:x val="0.24250325945241252"/>
          <c:y val="2.92887029288703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3780964797914"/>
          <c:y val="0.16178543581633936"/>
          <c:w val="0.82529335071707954"/>
          <c:h val="0.51743419101900956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Data'!$H$4:$H$205</c:f>
              <c:numCache>
                <c:formatCode>General</c:formatCode>
                <c:ptCount val="202"/>
                <c:pt idx="1">
                  <c:v>16.100000000000001</c:v>
                </c:pt>
                <c:pt idx="3">
                  <c:v>4.78</c:v>
                </c:pt>
                <c:pt idx="5">
                  <c:v>4.51</c:v>
                </c:pt>
                <c:pt idx="7">
                  <c:v>8.6199999999999992</c:v>
                </c:pt>
                <c:pt idx="11">
                  <c:v>11.79</c:v>
                </c:pt>
                <c:pt idx="17">
                  <c:v>10.54</c:v>
                </c:pt>
                <c:pt idx="19">
                  <c:v>6.61</c:v>
                </c:pt>
                <c:pt idx="21">
                  <c:v>4.7300000000000004</c:v>
                </c:pt>
                <c:pt idx="23">
                  <c:v>6.34</c:v>
                </c:pt>
                <c:pt idx="25">
                  <c:v>7.7</c:v>
                </c:pt>
                <c:pt idx="28">
                  <c:v>10</c:v>
                </c:pt>
                <c:pt idx="34">
                  <c:v>12</c:v>
                </c:pt>
                <c:pt idx="36">
                  <c:v>6.9</c:v>
                </c:pt>
                <c:pt idx="38">
                  <c:v>5.7</c:v>
                </c:pt>
                <c:pt idx="40">
                  <c:v>4.0999999999999996</c:v>
                </c:pt>
                <c:pt idx="42">
                  <c:v>7.6</c:v>
                </c:pt>
                <c:pt idx="48">
                  <c:v>12</c:v>
                </c:pt>
                <c:pt idx="52">
                  <c:v>12</c:v>
                </c:pt>
                <c:pt idx="54">
                  <c:v>9.1999999999999993</c:v>
                </c:pt>
                <c:pt idx="56">
                  <c:v>7.3</c:v>
                </c:pt>
                <c:pt idx="58">
                  <c:v>7.7</c:v>
                </c:pt>
                <c:pt idx="60">
                  <c:v>8.5</c:v>
                </c:pt>
                <c:pt idx="66">
                  <c:v>14</c:v>
                </c:pt>
                <c:pt idx="70">
                  <c:v>10</c:v>
                </c:pt>
                <c:pt idx="72">
                  <c:v>10</c:v>
                </c:pt>
                <c:pt idx="74">
                  <c:v>4.9000000000000004</c:v>
                </c:pt>
                <c:pt idx="76">
                  <c:v>4.2</c:v>
                </c:pt>
                <c:pt idx="78">
                  <c:v>8</c:v>
                </c:pt>
                <c:pt idx="86">
                  <c:v>16</c:v>
                </c:pt>
                <c:pt idx="89">
                  <c:v>13</c:v>
                </c:pt>
                <c:pt idx="93">
                  <c:v>8.5</c:v>
                </c:pt>
                <c:pt idx="95">
                  <c:v>7.7</c:v>
                </c:pt>
                <c:pt idx="97">
                  <c:v>7.3</c:v>
                </c:pt>
                <c:pt idx="101">
                  <c:v>11</c:v>
                </c:pt>
                <c:pt idx="110">
                  <c:v>7.4</c:v>
                </c:pt>
                <c:pt idx="112">
                  <c:v>12</c:v>
                </c:pt>
                <c:pt idx="114">
                  <c:v>7.6</c:v>
                </c:pt>
                <c:pt idx="116">
                  <c:v>6.7</c:v>
                </c:pt>
                <c:pt idx="118">
                  <c:v>5.8</c:v>
                </c:pt>
                <c:pt idx="124">
                  <c:v>14</c:v>
                </c:pt>
                <c:pt idx="129">
                  <c:v>7.8</c:v>
                </c:pt>
                <c:pt idx="131">
                  <c:v>6.6</c:v>
                </c:pt>
                <c:pt idx="133">
                  <c:v>6.4</c:v>
                </c:pt>
                <c:pt idx="135">
                  <c:v>5.3</c:v>
                </c:pt>
                <c:pt idx="137">
                  <c:v>9.5</c:v>
                </c:pt>
                <c:pt idx="141">
                  <c:v>12</c:v>
                </c:pt>
                <c:pt idx="144">
                  <c:v>15</c:v>
                </c:pt>
                <c:pt idx="146">
                  <c:v>11</c:v>
                </c:pt>
                <c:pt idx="147">
                  <c:v>9.9</c:v>
                </c:pt>
                <c:pt idx="148">
                  <c:v>5.8</c:v>
                </c:pt>
                <c:pt idx="149">
                  <c:v>5.7</c:v>
                </c:pt>
                <c:pt idx="150">
                  <c:v>6.2</c:v>
                </c:pt>
                <c:pt idx="151">
                  <c:v>6.4</c:v>
                </c:pt>
                <c:pt idx="152">
                  <c:v>7.5</c:v>
                </c:pt>
                <c:pt idx="153">
                  <c:v>9.1999999999999993</c:v>
                </c:pt>
                <c:pt idx="154">
                  <c:v>11</c:v>
                </c:pt>
                <c:pt idx="155">
                  <c:v>8.9</c:v>
                </c:pt>
                <c:pt idx="156">
                  <c:v>8.5</c:v>
                </c:pt>
                <c:pt idx="157">
                  <c:v>9.8000000000000007</c:v>
                </c:pt>
                <c:pt idx="158">
                  <c:v>9.8000000000000007</c:v>
                </c:pt>
                <c:pt idx="159">
                  <c:v>12</c:v>
                </c:pt>
                <c:pt idx="160">
                  <c:v>11</c:v>
                </c:pt>
                <c:pt idx="161">
                  <c:v>14</c:v>
                </c:pt>
                <c:pt idx="162">
                  <c:v>13</c:v>
                </c:pt>
                <c:pt idx="163">
                  <c:v>15</c:v>
                </c:pt>
                <c:pt idx="164">
                  <c:v>13</c:v>
                </c:pt>
                <c:pt idx="165">
                  <c:v>12</c:v>
                </c:pt>
                <c:pt idx="166">
                  <c:v>13</c:v>
                </c:pt>
                <c:pt idx="168">
                  <c:v>9.5</c:v>
                </c:pt>
                <c:pt idx="169">
                  <c:v>9.9</c:v>
                </c:pt>
                <c:pt idx="170">
                  <c:v>6.2</c:v>
                </c:pt>
                <c:pt idx="171">
                  <c:v>3.8</c:v>
                </c:pt>
                <c:pt idx="172">
                  <c:v>5.9</c:v>
                </c:pt>
                <c:pt idx="173">
                  <c:v>8.1</c:v>
                </c:pt>
                <c:pt idx="174">
                  <c:v>8.3000000000000007</c:v>
                </c:pt>
                <c:pt idx="175">
                  <c:v>7.4</c:v>
                </c:pt>
                <c:pt idx="176">
                  <c:v>6.3</c:v>
                </c:pt>
                <c:pt idx="177">
                  <c:v>10</c:v>
                </c:pt>
                <c:pt idx="178">
                  <c:v>12</c:v>
                </c:pt>
                <c:pt idx="179">
                  <c:v>13</c:v>
                </c:pt>
                <c:pt idx="180">
                  <c:v>12</c:v>
                </c:pt>
                <c:pt idx="181">
                  <c:v>9.9</c:v>
                </c:pt>
                <c:pt idx="182">
                  <c:v>11</c:v>
                </c:pt>
                <c:pt idx="183">
                  <c:v>12</c:v>
                </c:pt>
                <c:pt idx="184">
                  <c:v>14</c:v>
                </c:pt>
                <c:pt idx="185">
                  <c:v>6.9</c:v>
                </c:pt>
                <c:pt idx="187">
                  <c:v>5.8</c:v>
                </c:pt>
                <c:pt idx="188">
                  <c:v>4</c:v>
                </c:pt>
                <c:pt idx="189">
                  <c:v>4</c:v>
                </c:pt>
                <c:pt idx="190">
                  <c:v>7</c:v>
                </c:pt>
                <c:pt idx="191">
                  <c:v>8.9</c:v>
                </c:pt>
                <c:pt idx="192">
                  <c:v>7.63</c:v>
                </c:pt>
                <c:pt idx="193">
                  <c:v>8.06</c:v>
                </c:pt>
                <c:pt idx="194">
                  <c:v>9.49</c:v>
                </c:pt>
                <c:pt idx="195">
                  <c:v>9.33</c:v>
                </c:pt>
                <c:pt idx="196">
                  <c:v>11.9</c:v>
                </c:pt>
                <c:pt idx="197">
                  <c:v>11.8</c:v>
                </c:pt>
                <c:pt idx="198">
                  <c:v>12.5</c:v>
                </c:pt>
                <c:pt idx="199">
                  <c:v>11.9</c:v>
                </c:pt>
                <c:pt idx="200">
                  <c:v>9.2899999999999991</c:v>
                </c:pt>
                <c:pt idx="201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A-4E69-90E3-4003514F4662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Data'!$U$4:$U$205</c:f>
              <c:numCache>
                <c:formatCode>General</c:formatCode>
                <c:ptCount val="202"/>
                <c:pt idx="1">
                  <c:v>14.04</c:v>
                </c:pt>
                <c:pt idx="3">
                  <c:v>3.74</c:v>
                </c:pt>
                <c:pt idx="5">
                  <c:v>2.75</c:v>
                </c:pt>
                <c:pt idx="7">
                  <c:v>6.68</c:v>
                </c:pt>
                <c:pt idx="11">
                  <c:v>10.78</c:v>
                </c:pt>
                <c:pt idx="17">
                  <c:v>8.77</c:v>
                </c:pt>
                <c:pt idx="19">
                  <c:v>5.94</c:v>
                </c:pt>
                <c:pt idx="21">
                  <c:v>4.1900000000000004</c:v>
                </c:pt>
                <c:pt idx="23">
                  <c:v>3.79</c:v>
                </c:pt>
                <c:pt idx="25">
                  <c:v>7.7</c:v>
                </c:pt>
                <c:pt idx="28">
                  <c:v>9.3000000000000007</c:v>
                </c:pt>
                <c:pt idx="34">
                  <c:v>11</c:v>
                </c:pt>
                <c:pt idx="36">
                  <c:v>6.3</c:v>
                </c:pt>
                <c:pt idx="38">
                  <c:v>5.7</c:v>
                </c:pt>
                <c:pt idx="40">
                  <c:v>3</c:v>
                </c:pt>
                <c:pt idx="42">
                  <c:v>6.5</c:v>
                </c:pt>
                <c:pt idx="48">
                  <c:v>9.1</c:v>
                </c:pt>
                <c:pt idx="52">
                  <c:v>10</c:v>
                </c:pt>
                <c:pt idx="54">
                  <c:v>14</c:v>
                </c:pt>
                <c:pt idx="56">
                  <c:v>4.5</c:v>
                </c:pt>
                <c:pt idx="58">
                  <c:v>4.8</c:v>
                </c:pt>
                <c:pt idx="60">
                  <c:v>2</c:v>
                </c:pt>
                <c:pt idx="66">
                  <c:v>11</c:v>
                </c:pt>
                <c:pt idx="70">
                  <c:v>9.4</c:v>
                </c:pt>
                <c:pt idx="72">
                  <c:v>11</c:v>
                </c:pt>
                <c:pt idx="74">
                  <c:v>3.8</c:v>
                </c:pt>
                <c:pt idx="76">
                  <c:v>3.1</c:v>
                </c:pt>
                <c:pt idx="78">
                  <c:v>5.8</c:v>
                </c:pt>
                <c:pt idx="86">
                  <c:v>12</c:v>
                </c:pt>
                <c:pt idx="89">
                  <c:v>11</c:v>
                </c:pt>
                <c:pt idx="93">
                  <c:v>6.1</c:v>
                </c:pt>
                <c:pt idx="95">
                  <c:v>6.1</c:v>
                </c:pt>
                <c:pt idx="97">
                  <c:v>5.9</c:v>
                </c:pt>
                <c:pt idx="101">
                  <c:v>8.1</c:v>
                </c:pt>
                <c:pt idx="110">
                  <c:v>6.3</c:v>
                </c:pt>
                <c:pt idx="112">
                  <c:v>10</c:v>
                </c:pt>
                <c:pt idx="114">
                  <c:v>5.9</c:v>
                </c:pt>
                <c:pt idx="116">
                  <c:v>4.3</c:v>
                </c:pt>
                <c:pt idx="118">
                  <c:v>3.7</c:v>
                </c:pt>
                <c:pt idx="124">
                  <c:v>13</c:v>
                </c:pt>
                <c:pt idx="129">
                  <c:v>6</c:v>
                </c:pt>
                <c:pt idx="131">
                  <c:v>5.0999999999999996</c:v>
                </c:pt>
                <c:pt idx="133">
                  <c:v>5.3</c:v>
                </c:pt>
                <c:pt idx="135">
                  <c:v>3.9</c:v>
                </c:pt>
                <c:pt idx="137">
                  <c:v>7.4</c:v>
                </c:pt>
                <c:pt idx="141">
                  <c:v>11</c:v>
                </c:pt>
                <c:pt idx="144">
                  <c:v>14</c:v>
                </c:pt>
                <c:pt idx="146">
                  <c:v>9.8000000000000007</c:v>
                </c:pt>
                <c:pt idx="147">
                  <c:v>8.4</c:v>
                </c:pt>
                <c:pt idx="148">
                  <c:v>4.8</c:v>
                </c:pt>
                <c:pt idx="149">
                  <c:v>3.3</c:v>
                </c:pt>
                <c:pt idx="150">
                  <c:v>6.6</c:v>
                </c:pt>
                <c:pt idx="151">
                  <c:v>5.3</c:v>
                </c:pt>
                <c:pt idx="152">
                  <c:v>5.7</c:v>
                </c:pt>
                <c:pt idx="153">
                  <c:v>6.9</c:v>
                </c:pt>
                <c:pt idx="154">
                  <c:v>8.9</c:v>
                </c:pt>
                <c:pt idx="155">
                  <c:v>5.5</c:v>
                </c:pt>
                <c:pt idx="156">
                  <c:v>6.4</c:v>
                </c:pt>
                <c:pt idx="157">
                  <c:v>8.1999999999999993</c:v>
                </c:pt>
                <c:pt idx="158">
                  <c:v>7.1</c:v>
                </c:pt>
                <c:pt idx="159">
                  <c:v>8.5</c:v>
                </c:pt>
                <c:pt idx="160">
                  <c:v>7.8</c:v>
                </c:pt>
                <c:pt idx="161">
                  <c:v>11</c:v>
                </c:pt>
                <c:pt idx="162">
                  <c:v>11</c:v>
                </c:pt>
                <c:pt idx="163">
                  <c:v>11</c:v>
                </c:pt>
                <c:pt idx="164">
                  <c:v>10</c:v>
                </c:pt>
                <c:pt idx="165">
                  <c:v>9.5</c:v>
                </c:pt>
                <c:pt idx="169">
                  <c:v>8.6999999999999993</c:v>
                </c:pt>
                <c:pt idx="170">
                  <c:v>4.4000000000000004</c:v>
                </c:pt>
                <c:pt idx="171">
                  <c:v>3.2</c:v>
                </c:pt>
                <c:pt idx="172">
                  <c:v>5.0999999999999996</c:v>
                </c:pt>
                <c:pt idx="173">
                  <c:v>6.9</c:v>
                </c:pt>
                <c:pt idx="174">
                  <c:v>8</c:v>
                </c:pt>
                <c:pt idx="175">
                  <c:v>5.8</c:v>
                </c:pt>
                <c:pt idx="176">
                  <c:v>5.9</c:v>
                </c:pt>
                <c:pt idx="177">
                  <c:v>8.4</c:v>
                </c:pt>
                <c:pt idx="178">
                  <c:v>10</c:v>
                </c:pt>
                <c:pt idx="179">
                  <c:v>10</c:v>
                </c:pt>
                <c:pt idx="180">
                  <c:v>9.5</c:v>
                </c:pt>
                <c:pt idx="181">
                  <c:v>9.6</c:v>
                </c:pt>
                <c:pt idx="182">
                  <c:v>9.6999999999999993</c:v>
                </c:pt>
                <c:pt idx="183">
                  <c:v>9.9</c:v>
                </c:pt>
                <c:pt idx="184">
                  <c:v>11</c:v>
                </c:pt>
                <c:pt idx="185">
                  <c:v>6.2</c:v>
                </c:pt>
                <c:pt idx="187">
                  <c:v>3.9</c:v>
                </c:pt>
                <c:pt idx="188">
                  <c:v>2.9</c:v>
                </c:pt>
                <c:pt idx="189">
                  <c:v>3.6</c:v>
                </c:pt>
                <c:pt idx="190">
                  <c:v>6.2</c:v>
                </c:pt>
                <c:pt idx="191">
                  <c:v>8.6</c:v>
                </c:pt>
                <c:pt idx="192">
                  <c:v>5.92</c:v>
                </c:pt>
                <c:pt idx="193">
                  <c:v>7.44</c:v>
                </c:pt>
                <c:pt idx="194">
                  <c:v>8.42</c:v>
                </c:pt>
                <c:pt idx="195">
                  <c:v>9.44</c:v>
                </c:pt>
                <c:pt idx="196">
                  <c:v>10.4</c:v>
                </c:pt>
                <c:pt idx="197">
                  <c:v>10.1</c:v>
                </c:pt>
                <c:pt idx="198">
                  <c:v>11.5</c:v>
                </c:pt>
                <c:pt idx="199">
                  <c:v>10.3</c:v>
                </c:pt>
                <c:pt idx="200">
                  <c:v>9.68</c:v>
                </c:pt>
                <c:pt idx="201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A-4E69-90E3-4003514F4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968"/>
        <c:axId val="63701760"/>
      </c:lineChart>
      <c:catAx>
        <c:axId val="6369996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6370176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3701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2164276401564601E-2"/>
              <c:y val="0.212691990906994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699968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946544980443345"/>
          <c:y val="0.90585861913704302"/>
          <c:w val="0.55410691003911361"/>
          <c:h val="5.2301255230125521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Suspended Solids Concentrations</a:t>
            </a:r>
          </a:p>
        </c:rich>
      </c:tx>
      <c:layout>
        <c:manualLayout>
          <c:xMode val="edge"/>
          <c:yMode val="edge"/>
          <c:x val="0.22996057818659671"/>
          <c:y val="3.13901345291479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13315812527376"/>
          <c:y val="0.16816143497757849"/>
          <c:w val="0.84318878668418795"/>
          <c:h val="0.53456369640012003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Data'!$AP$4:$AP$205</c:f>
              <c:numCache>
                <c:formatCode>General</c:formatCode>
                <c:ptCount val="202"/>
                <c:pt idx="1">
                  <c:v>22.8</c:v>
                </c:pt>
                <c:pt idx="3">
                  <c:v>4.4000000000000004</c:v>
                </c:pt>
                <c:pt idx="5">
                  <c:v>1</c:v>
                </c:pt>
                <c:pt idx="7">
                  <c:v>12.4</c:v>
                </c:pt>
                <c:pt idx="11">
                  <c:v>8.875</c:v>
                </c:pt>
                <c:pt idx="17">
                  <c:v>6</c:v>
                </c:pt>
                <c:pt idx="19">
                  <c:v>12.2</c:v>
                </c:pt>
                <c:pt idx="21">
                  <c:v>11.6</c:v>
                </c:pt>
                <c:pt idx="23">
                  <c:v>2.4</c:v>
                </c:pt>
                <c:pt idx="25">
                  <c:v>7.6</c:v>
                </c:pt>
                <c:pt idx="28">
                  <c:v>12</c:v>
                </c:pt>
                <c:pt idx="34">
                  <c:v>6.8</c:v>
                </c:pt>
                <c:pt idx="36">
                  <c:v>8.6</c:v>
                </c:pt>
                <c:pt idx="38">
                  <c:v>25</c:v>
                </c:pt>
                <c:pt idx="40">
                  <c:v>26</c:v>
                </c:pt>
                <c:pt idx="42">
                  <c:v>9.4</c:v>
                </c:pt>
                <c:pt idx="48">
                  <c:v>110</c:v>
                </c:pt>
                <c:pt idx="52">
                  <c:v>32</c:v>
                </c:pt>
                <c:pt idx="54">
                  <c:v>7</c:v>
                </c:pt>
                <c:pt idx="56">
                  <c:v>13</c:v>
                </c:pt>
                <c:pt idx="58">
                  <c:v>1.6</c:v>
                </c:pt>
                <c:pt idx="60">
                  <c:v>19</c:v>
                </c:pt>
                <c:pt idx="66">
                  <c:v>1</c:v>
                </c:pt>
                <c:pt idx="70">
                  <c:v>13</c:v>
                </c:pt>
                <c:pt idx="72">
                  <c:v>16</c:v>
                </c:pt>
                <c:pt idx="74">
                  <c:v>1.2</c:v>
                </c:pt>
                <c:pt idx="76">
                  <c:v>3.8</c:v>
                </c:pt>
                <c:pt idx="78">
                  <c:v>4</c:v>
                </c:pt>
                <c:pt idx="86">
                  <c:v>36</c:v>
                </c:pt>
                <c:pt idx="89">
                  <c:v>22</c:v>
                </c:pt>
                <c:pt idx="93">
                  <c:v>11</c:v>
                </c:pt>
                <c:pt idx="95">
                  <c:v>10</c:v>
                </c:pt>
                <c:pt idx="97">
                  <c:v>17</c:v>
                </c:pt>
                <c:pt idx="101">
                  <c:v>5.4</c:v>
                </c:pt>
                <c:pt idx="110">
                  <c:v>3</c:v>
                </c:pt>
                <c:pt idx="112">
                  <c:v>14</c:v>
                </c:pt>
                <c:pt idx="114">
                  <c:v>1</c:v>
                </c:pt>
                <c:pt idx="116">
                  <c:v>2.6</c:v>
                </c:pt>
                <c:pt idx="118">
                  <c:v>6.8</c:v>
                </c:pt>
                <c:pt idx="124">
                  <c:v>47</c:v>
                </c:pt>
                <c:pt idx="129">
                  <c:v>4.5999999999999996</c:v>
                </c:pt>
                <c:pt idx="131">
                  <c:v>9.4</c:v>
                </c:pt>
                <c:pt idx="133">
                  <c:v>2.6</c:v>
                </c:pt>
                <c:pt idx="135">
                  <c:v>4.8</c:v>
                </c:pt>
                <c:pt idx="137">
                  <c:v>1.8</c:v>
                </c:pt>
                <c:pt idx="141">
                  <c:v>29</c:v>
                </c:pt>
                <c:pt idx="144">
                  <c:v>22</c:v>
                </c:pt>
                <c:pt idx="146">
                  <c:v>18</c:v>
                </c:pt>
                <c:pt idx="147">
                  <c:v>7</c:v>
                </c:pt>
                <c:pt idx="148">
                  <c:v>2.2000000000000002</c:v>
                </c:pt>
                <c:pt idx="149">
                  <c:v>16</c:v>
                </c:pt>
                <c:pt idx="150">
                  <c:v>1.6</c:v>
                </c:pt>
                <c:pt idx="151">
                  <c:v>2</c:v>
                </c:pt>
                <c:pt idx="152">
                  <c:v>3.6</c:v>
                </c:pt>
                <c:pt idx="153">
                  <c:v>2.8</c:v>
                </c:pt>
                <c:pt idx="154">
                  <c:v>2.4</c:v>
                </c:pt>
                <c:pt idx="155">
                  <c:v>3.2</c:v>
                </c:pt>
                <c:pt idx="156">
                  <c:v>11</c:v>
                </c:pt>
                <c:pt idx="157">
                  <c:v>8.6</c:v>
                </c:pt>
                <c:pt idx="158">
                  <c:v>22</c:v>
                </c:pt>
                <c:pt idx="159">
                  <c:v>15</c:v>
                </c:pt>
                <c:pt idx="160">
                  <c:v>32</c:v>
                </c:pt>
                <c:pt idx="161">
                  <c:v>23</c:v>
                </c:pt>
                <c:pt idx="162">
                  <c:v>32</c:v>
                </c:pt>
                <c:pt idx="163">
                  <c:v>40</c:v>
                </c:pt>
                <c:pt idx="164">
                  <c:v>17</c:v>
                </c:pt>
                <c:pt idx="165">
                  <c:v>16</c:v>
                </c:pt>
                <c:pt idx="166">
                  <c:v>27</c:v>
                </c:pt>
                <c:pt idx="168">
                  <c:v>19</c:v>
                </c:pt>
                <c:pt idx="169">
                  <c:v>13</c:v>
                </c:pt>
                <c:pt idx="170">
                  <c:v>7.4</c:v>
                </c:pt>
                <c:pt idx="171">
                  <c:v>3.2</c:v>
                </c:pt>
                <c:pt idx="172">
                  <c:v>4.5999999999999996</c:v>
                </c:pt>
                <c:pt idx="173">
                  <c:v>8</c:v>
                </c:pt>
                <c:pt idx="174">
                  <c:v>13</c:v>
                </c:pt>
                <c:pt idx="175">
                  <c:v>17</c:v>
                </c:pt>
                <c:pt idx="176">
                  <c:v>32</c:v>
                </c:pt>
                <c:pt idx="177">
                  <c:v>11</c:v>
                </c:pt>
                <c:pt idx="178">
                  <c:v>56</c:v>
                </c:pt>
                <c:pt idx="179">
                  <c:v>24</c:v>
                </c:pt>
                <c:pt idx="180">
                  <c:v>36</c:v>
                </c:pt>
                <c:pt idx="181">
                  <c:v>45</c:v>
                </c:pt>
                <c:pt idx="182">
                  <c:v>26</c:v>
                </c:pt>
                <c:pt idx="183">
                  <c:v>130</c:v>
                </c:pt>
                <c:pt idx="184">
                  <c:v>47</c:v>
                </c:pt>
                <c:pt idx="185">
                  <c:v>7.8</c:v>
                </c:pt>
                <c:pt idx="186">
                  <c:v>9</c:v>
                </c:pt>
                <c:pt idx="187">
                  <c:v>2.4</c:v>
                </c:pt>
                <c:pt idx="188">
                  <c:v>2.4</c:v>
                </c:pt>
                <c:pt idx="189">
                  <c:v>3</c:v>
                </c:pt>
                <c:pt idx="190">
                  <c:v>30</c:v>
                </c:pt>
                <c:pt idx="191">
                  <c:v>11</c:v>
                </c:pt>
                <c:pt idx="192">
                  <c:v>33.4</c:v>
                </c:pt>
                <c:pt idx="193">
                  <c:v>70</c:v>
                </c:pt>
                <c:pt idx="194">
                  <c:v>13.8</c:v>
                </c:pt>
                <c:pt idx="195">
                  <c:v>32.200000000000003</c:v>
                </c:pt>
                <c:pt idx="196">
                  <c:v>31.2</c:v>
                </c:pt>
                <c:pt idx="197">
                  <c:v>24.2</c:v>
                </c:pt>
                <c:pt idx="198">
                  <c:v>48.2</c:v>
                </c:pt>
                <c:pt idx="199">
                  <c:v>28.4</c:v>
                </c:pt>
                <c:pt idx="200">
                  <c:v>12.8</c:v>
                </c:pt>
                <c:pt idx="20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7-4641-BE1A-F7617BE54AF1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Data'!$BC$4:$BC$205</c:f>
              <c:numCache>
                <c:formatCode>General</c:formatCode>
                <c:ptCount val="202"/>
                <c:pt idx="1">
                  <c:v>39</c:v>
                </c:pt>
                <c:pt idx="3">
                  <c:v>4.2</c:v>
                </c:pt>
                <c:pt idx="5">
                  <c:v>1.6</c:v>
                </c:pt>
                <c:pt idx="7">
                  <c:v>19.600000000000001</c:v>
                </c:pt>
                <c:pt idx="11">
                  <c:v>13.875</c:v>
                </c:pt>
                <c:pt idx="17">
                  <c:v>17.5</c:v>
                </c:pt>
                <c:pt idx="19">
                  <c:v>22.4</c:v>
                </c:pt>
                <c:pt idx="21">
                  <c:v>21</c:v>
                </c:pt>
                <c:pt idx="23">
                  <c:v>2.8</c:v>
                </c:pt>
                <c:pt idx="25">
                  <c:v>13</c:v>
                </c:pt>
                <c:pt idx="28">
                  <c:v>5.3</c:v>
                </c:pt>
                <c:pt idx="34">
                  <c:v>28</c:v>
                </c:pt>
                <c:pt idx="36">
                  <c:v>12</c:v>
                </c:pt>
                <c:pt idx="38">
                  <c:v>2.7</c:v>
                </c:pt>
                <c:pt idx="40">
                  <c:v>42</c:v>
                </c:pt>
                <c:pt idx="42">
                  <c:v>14</c:v>
                </c:pt>
                <c:pt idx="48">
                  <c:v>92</c:v>
                </c:pt>
                <c:pt idx="52">
                  <c:v>50</c:v>
                </c:pt>
                <c:pt idx="54">
                  <c:v>6.4</c:v>
                </c:pt>
                <c:pt idx="56">
                  <c:v>17</c:v>
                </c:pt>
                <c:pt idx="58">
                  <c:v>6.6</c:v>
                </c:pt>
                <c:pt idx="60">
                  <c:v>6.6</c:v>
                </c:pt>
                <c:pt idx="66">
                  <c:v>29</c:v>
                </c:pt>
                <c:pt idx="70">
                  <c:v>26</c:v>
                </c:pt>
                <c:pt idx="72">
                  <c:v>19</c:v>
                </c:pt>
                <c:pt idx="74">
                  <c:v>7.4</c:v>
                </c:pt>
                <c:pt idx="76">
                  <c:v>5</c:v>
                </c:pt>
                <c:pt idx="78">
                  <c:v>7.8</c:v>
                </c:pt>
                <c:pt idx="86">
                  <c:v>37</c:v>
                </c:pt>
                <c:pt idx="89">
                  <c:v>43</c:v>
                </c:pt>
                <c:pt idx="93">
                  <c:v>34</c:v>
                </c:pt>
                <c:pt idx="95">
                  <c:v>30</c:v>
                </c:pt>
                <c:pt idx="97">
                  <c:v>33</c:v>
                </c:pt>
                <c:pt idx="101">
                  <c:v>30</c:v>
                </c:pt>
                <c:pt idx="110">
                  <c:v>8.4</c:v>
                </c:pt>
                <c:pt idx="112">
                  <c:v>85</c:v>
                </c:pt>
                <c:pt idx="114">
                  <c:v>15</c:v>
                </c:pt>
                <c:pt idx="116">
                  <c:v>25</c:v>
                </c:pt>
                <c:pt idx="118">
                  <c:v>24</c:v>
                </c:pt>
                <c:pt idx="124">
                  <c:v>43</c:v>
                </c:pt>
                <c:pt idx="129">
                  <c:v>11</c:v>
                </c:pt>
                <c:pt idx="131">
                  <c:v>36</c:v>
                </c:pt>
                <c:pt idx="133">
                  <c:v>6.4</c:v>
                </c:pt>
                <c:pt idx="135">
                  <c:v>1</c:v>
                </c:pt>
                <c:pt idx="137">
                  <c:v>32</c:v>
                </c:pt>
                <c:pt idx="141">
                  <c:v>65</c:v>
                </c:pt>
                <c:pt idx="144">
                  <c:v>38</c:v>
                </c:pt>
                <c:pt idx="146">
                  <c:v>20</c:v>
                </c:pt>
                <c:pt idx="147">
                  <c:v>29</c:v>
                </c:pt>
                <c:pt idx="148">
                  <c:v>11</c:v>
                </c:pt>
                <c:pt idx="149">
                  <c:v>39</c:v>
                </c:pt>
                <c:pt idx="150">
                  <c:v>6.2</c:v>
                </c:pt>
                <c:pt idx="151">
                  <c:v>38</c:v>
                </c:pt>
                <c:pt idx="152">
                  <c:v>4.4000000000000004</c:v>
                </c:pt>
                <c:pt idx="153">
                  <c:v>21</c:v>
                </c:pt>
                <c:pt idx="154">
                  <c:v>17</c:v>
                </c:pt>
                <c:pt idx="155">
                  <c:v>17</c:v>
                </c:pt>
                <c:pt idx="156">
                  <c:v>35</c:v>
                </c:pt>
                <c:pt idx="157">
                  <c:v>24</c:v>
                </c:pt>
                <c:pt idx="158">
                  <c:v>12</c:v>
                </c:pt>
                <c:pt idx="159">
                  <c:v>13</c:v>
                </c:pt>
                <c:pt idx="160">
                  <c:v>40</c:v>
                </c:pt>
                <c:pt idx="161">
                  <c:v>48</c:v>
                </c:pt>
                <c:pt idx="162">
                  <c:v>78</c:v>
                </c:pt>
                <c:pt idx="163">
                  <c:v>30</c:v>
                </c:pt>
                <c:pt idx="164">
                  <c:v>21</c:v>
                </c:pt>
                <c:pt idx="165">
                  <c:v>5.8</c:v>
                </c:pt>
                <c:pt idx="166">
                  <c:v>42</c:v>
                </c:pt>
                <c:pt idx="168">
                  <c:v>32</c:v>
                </c:pt>
                <c:pt idx="169">
                  <c:v>23</c:v>
                </c:pt>
                <c:pt idx="170">
                  <c:v>71</c:v>
                </c:pt>
                <c:pt idx="171">
                  <c:v>2.6</c:v>
                </c:pt>
                <c:pt idx="172">
                  <c:v>4.4000000000000004</c:v>
                </c:pt>
                <c:pt idx="173">
                  <c:v>25</c:v>
                </c:pt>
                <c:pt idx="174">
                  <c:v>88</c:v>
                </c:pt>
                <c:pt idx="175">
                  <c:v>54</c:v>
                </c:pt>
                <c:pt idx="176">
                  <c:v>37</c:v>
                </c:pt>
                <c:pt idx="177">
                  <c:v>39</c:v>
                </c:pt>
                <c:pt idx="178">
                  <c:v>46</c:v>
                </c:pt>
                <c:pt idx="179">
                  <c:v>52</c:v>
                </c:pt>
                <c:pt idx="180">
                  <c:v>69</c:v>
                </c:pt>
                <c:pt idx="181">
                  <c:v>62</c:v>
                </c:pt>
                <c:pt idx="182">
                  <c:v>39</c:v>
                </c:pt>
                <c:pt idx="183">
                  <c:v>110</c:v>
                </c:pt>
                <c:pt idx="184">
                  <c:v>44</c:v>
                </c:pt>
                <c:pt idx="185">
                  <c:v>71</c:v>
                </c:pt>
                <c:pt idx="186">
                  <c:v>37</c:v>
                </c:pt>
                <c:pt idx="187">
                  <c:v>63</c:v>
                </c:pt>
                <c:pt idx="188">
                  <c:v>3.8</c:v>
                </c:pt>
                <c:pt idx="189">
                  <c:v>44</c:v>
                </c:pt>
                <c:pt idx="190">
                  <c:v>12</c:v>
                </c:pt>
                <c:pt idx="191">
                  <c:v>31</c:v>
                </c:pt>
                <c:pt idx="192">
                  <c:v>3.2</c:v>
                </c:pt>
                <c:pt idx="193">
                  <c:v>42.5</c:v>
                </c:pt>
                <c:pt idx="194">
                  <c:v>22.6</c:v>
                </c:pt>
                <c:pt idx="195">
                  <c:v>27.8</c:v>
                </c:pt>
                <c:pt idx="196">
                  <c:v>34.200000000000003</c:v>
                </c:pt>
                <c:pt idx="197">
                  <c:v>22</c:v>
                </c:pt>
                <c:pt idx="198">
                  <c:v>81.599999999999994</c:v>
                </c:pt>
                <c:pt idx="199">
                  <c:v>56.2</c:v>
                </c:pt>
                <c:pt idx="200">
                  <c:v>25.4</c:v>
                </c:pt>
                <c:pt idx="20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7-4641-BE1A-F7617BE54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41952"/>
        <c:axId val="63743488"/>
      </c:lineChart>
      <c:catAx>
        <c:axId val="6374195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3743488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3743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4967148488830498E-2"/>
              <c:y val="0.287534578705521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741952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4235654840122655"/>
          <c:y val="0.91308218070981539"/>
          <c:w val="0.70039421813403446"/>
          <c:h val="5.742143302468427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Ammonia Concentrations</a:t>
            </a:r>
          </a:p>
        </c:rich>
      </c:tx>
      <c:layout>
        <c:manualLayout>
          <c:xMode val="edge"/>
          <c:yMode val="edge"/>
          <c:x val="0.30315001963337257"/>
          <c:y val="3.13199105145414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98715219652655"/>
          <c:y val="0.16182000739840405"/>
          <c:w val="0.84908232927576843"/>
          <c:h val="0.54978532218951814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Data'!$AR$4:$AR$205</c:f>
              <c:numCache>
                <c:formatCode>General</c:formatCode>
                <c:ptCount val="202"/>
                <c:pt idx="0">
                  <c:v>0.5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0.5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0.77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0.4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0.4</c:v>
                </c:pt>
                <c:pt idx="66">
                  <c:v>0.4</c:v>
                </c:pt>
                <c:pt idx="67">
                  <c:v>0.82</c:v>
                </c:pt>
                <c:pt idx="68">
                  <c:v>0.4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0.4</c:v>
                </c:pt>
                <c:pt idx="90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  <c:pt idx="97">
                  <c:v>0.4</c:v>
                </c:pt>
                <c:pt idx="98">
                  <c:v>0.4</c:v>
                </c:pt>
                <c:pt idx="99">
                  <c:v>0.4</c:v>
                </c:pt>
                <c:pt idx="100">
                  <c:v>0.4</c:v>
                </c:pt>
                <c:pt idx="101">
                  <c:v>0.4</c:v>
                </c:pt>
                <c:pt idx="102">
                  <c:v>0.4</c:v>
                </c:pt>
                <c:pt idx="103">
                  <c:v>0.4</c:v>
                </c:pt>
                <c:pt idx="104">
                  <c:v>0.4</c:v>
                </c:pt>
                <c:pt idx="105">
                  <c:v>0.4</c:v>
                </c:pt>
                <c:pt idx="107">
                  <c:v>0.4</c:v>
                </c:pt>
                <c:pt idx="108">
                  <c:v>0.4</c:v>
                </c:pt>
                <c:pt idx="110">
                  <c:v>0.4</c:v>
                </c:pt>
                <c:pt idx="111">
                  <c:v>0.4</c:v>
                </c:pt>
                <c:pt idx="112">
                  <c:v>0.4</c:v>
                </c:pt>
                <c:pt idx="113">
                  <c:v>0.4</c:v>
                </c:pt>
                <c:pt idx="114">
                  <c:v>0.4</c:v>
                </c:pt>
                <c:pt idx="115">
                  <c:v>0.4</c:v>
                </c:pt>
                <c:pt idx="116">
                  <c:v>0.4</c:v>
                </c:pt>
                <c:pt idx="117">
                  <c:v>0.4</c:v>
                </c:pt>
                <c:pt idx="118">
                  <c:v>0.4</c:v>
                </c:pt>
                <c:pt idx="119">
                  <c:v>0.4</c:v>
                </c:pt>
                <c:pt idx="120">
                  <c:v>0.4</c:v>
                </c:pt>
                <c:pt idx="121">
                  <c:v>0.4</c:v>
                </c:pt>
                <c:pt idx="122">
                  <c:v>0.4</c:v>
                </c:pt>
                <c:pt idx="123">
                  <c:v>0.4</c:v>
                </c:pt>
                <c:pt idx="124">
                  <c:v>0.4</c:v>
                </c:pt>
                <c:pt idx="125">
                  <c:v>0.4</c:v>
                </c:pt>
                <c:pt idx="126">
                  <c:v>0.4</c:v>
                </c:pt>
                <c:pt idx="127">
                  <c:v>0.67</c:v>
                </c:pt>
                <c:pt idx="128">
                  <c:v>0.4</c:v>
                </c:pt>
                <c:pt idx="129">
                  <c:v>0.4</c:v>
                </c:pt>
                <c:pt idx="130">
                  <c:v>0.4</c:v>
                </c:pt>
                <c:pt idx="131">
                  <c:v>0.4</c:v>
                </c:pt>
                <c:pt idx="132">
                  <c:v>0.4</c:v>
                </c:pt>
                <c:pt idx="133">
                  <c:v>0.4</c:v>
                </c:pt>
                <c:pt idx="134">
                  <c:v>0.4</c:v>
                </c:pt>
                <c:pt idx="135">
                  <c:v>0.4</c:v>
                </c:pt>
                <c:pt idx="136">
                  <c:v>0.4</c:v>
                </c:pt>
                <c:pt idx="137">
                  <c:v>0.4</c:v>
                </c:pt>
                <c:pt idx="138">
                  <c:v>0.4</c:v>
                </c:pt>
                <c:pt idx="139">
                  <c:v>0.4</c:v>
                </c:pt>
                <c:pt idx="140">
                  <c:v>2.2000000000000002</c:v>
                </c:pt>
                <c:pt idx="141">
                  <c:v>0.4</c:v>
                </c:pt>
                <c:pt idx="142">
                  <c:v>0.4</c:v>
                </c:pt>
                <c:pt idx="143">
                  <c:v>0.4</c:v>
                </c:pt>
                <c:pt idx="144">
                  <c:v>0.4</c:v>
                </c:pt>
                <c:pt idx="145">
                  <c:v>0.4</c:v>
                </c:pt>
                <c:pt idx="146">
                  <c:v>0.4</c:v>
                </c:pt>
                <c:pt idx="147">
                  <c:v>0.4</c:v>
                </c:pt>
                <c:pt idx="148">
                  <c:v>0.4</c:v>
                </c:pt>
                <c:pt idx="149">
                  <c:v>0.4</c:v>
                </c:pt>
                <c:pt idx="150">
                  <c:v>0.4</c:v>
                </c:pt>
                <c:pt idx="151">
                  <c:v>0.4</c:v>
                </c:pt>
                <c:pt idx="152">
                  <c:v>0.4</c:v>
                </c:pt>
                <c:pt idx="153">
                  <c:v>0.4</c:v>
                </c:pt>
                <c:pt idx="154">
                  <c:v>2.7E-2</c:v>
                </c:pt>
                <c:pt idx="155">
                  <c:v>0.01</c:v>
                </c:pt>
                <c:pt idx="156">
                  <c:v>0.4</c:v>
                </c:pt>
                <c:pt idx="157">
                  <c:v>0.4</c:v>
                </c:pt>
                <c:pt idx="158">
                  <c:v>0.4</c:v>
                </c:pt>
                <c:pt idx="159">
                  <c:v>0.4</c:v>
                </c:pt>
                <c:pt idx="160">
                  <c:v>0.4</c:v>
                </c:pt>
                <c:pt idx="161">
                  <c:v>0.11</c:v>
                </c:pt>
                <c:pt idx="162">
                  <c:v>0.4</c:v>
                </c:pt>
                <c:pt idx="163">
                  <c:v>1.9E-2</c:v>
                </c:pt>
                <c:pt idx="164">
                  <c:v>0.4</c:v>
                </c:pt>
                <c:pt idx="165">
                  <c:v>6.5000000000000002E-2</c:v>
                </c:pt>
                <c:pt idx="166">
                  <c:v>0.13</c:v>
                </c:pt>
                <c:pt idx="168">
                  <c:v>4.3999999999999997E-2</c:v>
                </c:pt>
                <c:pt idx="169">
                  <c:v>3.7999999999999999E-2</c:v>
                </c:pt>
                <c:pt idx="170">
                  <c:v>2.5999999999999999E-2</c:v>
                </c:pt>
                <c:pt idx="171">
                  <c:v>3.5999999999999997E-2</c:v>
                </c:pt>
                <c:pt idx="172">
                  <c:v>3.7999999999999999E-2</c:v>
                </c:pt>
                <c:pt idx="173">
                  <c:v>5.3999999999999999E-2</c:v>
                </c:pt>
                <c:pt idx="174">
                  <c:v>7.1999999999999995E-2</c:v>
                </c:pt>
                <c:pt idx="175">
                  <c:v>0.04</c:v>
                </c:pt>
                <c:pt idx="176">
                  <c:v>3.7999999999999999E-2</c:v>
                </c:pt>
                <c:pt idx="177">
                  <c:v>0.37</c:v>
                </c:pt>
                <c:pt idx="178">
                  <c:v>0.39</c:v>
                </c:pt>
                <c:pt idx="179">
                  <c:v>0.17</c:v>
                </c:pt>
                <c:pt idx="180">
                  <c:v>0.76</c:v>
                </c:pt>
                <c:pt idx="181">
                  <c:v>0.37</c:v>
                </c:pt>
                <c:pt idx="182">
                  <c:v>0.39</c:v>
                </c:pt>
                <c:pt idx="183">
                  <c:v>2.8000000000000001E-2</c:v>
                </c:pt>
                <c:pt idx="184">
                  <c:v>0.2</c:v>
                </c:pt>
                <c:pt idx="185">
                  <c:v>0.14000000000000001</c:v>
                </c:pt>
                <c:pt idx="186">
                  <c:v>0.1</c:v>
                </c:pt>
                <c:pt idx="187">
                  <c:v>5.1999999999999998E-2</c:v>
                </c:pt>
                <c:pt idx="188">
                  <c:v>5.2999999999999999E-2</c:v>
                </c:pt>
                <c:pt idx="189">
                  <c:v>5.2999999999999999E-2</c:v>
                </c:pt>
                <c:pt idx="190">
                  <c:v>0.05</c:v>
                </c:pt>
                <c:pt idx="191">
                  <c:v>7.0000000000000007E-2</c:v>
                </c:pt>
                <c:pt idx="192">
                  <c:v>0.1</c:v>
                </c:pt>
                <c:pt idx="193">
                  <c:v>0.1</c:v>
                </c:pt>
                <c:pt idx="194">
                  <c:v>1.6</c:v>
                </c:pt>
                <c:pt idx="195">
                  <c:v>0.36</c:v>
                </c:pt>
                <c:pt idx="196">
                  <c:v>0.15</c:v>
                </c:pt>
                <c:pt idx="197">
                  <c:v>5.8999999999999997E-2</c:v>
                </c:pt>
                <c:pt idx="198">
                  <c:v>9.2999999999999999E-2</c:v>
                </c:pt>
                <c:pt idx="199">
                  <c:v>4.3999999999999997E-2</c:v>
                </c:pt>
                <c:pt idx="200">
                  <c:v>9.4E-2</c:v>
                </c:pt>
                <c:pt idx="20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C5-4211-BEBE-A2FEFD79ADBC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Data'!$BE$4:$BE$205</c:f>
              <c:numCache>
                <c:formatCode>General</c:formatCode>
                <c:ptCount val="202"/>
                <c:pt idx="0">
                  <c:v>1.3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0.7</c:v>
                </c:pt>
                <c:pt idx="9">
                  <c:v>0.4</c:v>
                </c:pt>
                <c:pt idx="10">
                  <c:v>1.1000000000000001</c:v>
                </c:pt>
                <c:pt idx="11">
                  <c:v>0.4</c:v>
                </c:pt>
                <c:pt idx="12">
                  <c:v>0.7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0.6</c:v>
                </c:pt>
                <c:pt idx="27">
                  <c:v>2.8</c:v>
                </c:pt>
                <c:pt idx="28">
                  <c:v>0.4</c:v>
                </c:pt>
                <c:pt idx="29">
                  <c:v>0.8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0.6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2.2999999999999998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0.43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0.95</c:v>
                </c:pt>
                <c:pt idx="66">
                  <c:v>1.8</c:v>
                </c:pt>
                <c:pt idx="67">
                  <c:v>0.72</c:v>
                </c:pt>
                <c:pt idx="68">
                  <c:v>0.4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3">
                  <c:v>3.3</c:v>
                </c:pt>
                <c:pt idx="84">
                  <c:v>1.2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0.4</c:v>
                </c:pt>
                <c:pt idx="90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  <c:pt idx="97">
                  <c:v>0.4</c:v>
                </c:pt>
                <c:pt idx="98">
                  <c:v>0.4</c:v>
                </c:pt>
                <c:pt idx="99">
                  <c:v>0.4</c:v>
                </c:pt>
                <c:pt idx="100">
                  <c:v>0.4</c:v>
                </c:pt>
                <c:pt idx="101">
                  <c:v>0.87</c:v>
                </c:pt>
                <c:pt idx="102">
                  <c:v>2.7</c:v>
                </c:pt>
                <c:pt idx="103">
                  <c:v>0.4</c:v>
                </c:pt>
                <c:pt idx="104">
                  <c:v>0.4</c:v>
                </c:pt>
                <c:pt idx="105">
                  <c:v>0.78</c:v>
                </c:pt>
                <c:pt idx="107">
                  <c:v>0.4</c:v>
                </c:pt>
                <c:pt idx="108">
                  <c:v>0.4</c:v>
                </c:pt>
                <c:pt idx="110">
                  <c:v>0.4</c:v>
                </c:pt>
                <c:pt idx="111">
                  <c:v>0.4</c:v>
                </c:pt>
                <c:pt idx="112">
                  <c:v>0.4</c:v>
                </c:pt>
                <c:pt idx="113">
                  <c:v>0.4</c:v>
                </c:pt>
                <c:pt idx="114">
                  <c:v>0.4</c:v>
                </c:pt>
                <c:pt idx="115">
                  <c:v>0.4</c:v>
                </c:pt>
                <c:pt idx="116">
                  <c:v>0.4</c:v>
                </c:pt>
                <c:pt idx="117">
                  <c:v>0.4</c:v>
                </c:pt>
                <c:pt idx="118">
                  <c:v>0.4</c:v>
                </c:pt>
                <c:pt idx="119">
                  <c:v>0.4</c:v>
                </c:pt>
                <c:pt idx="120">
                  <c:v>0.4</c:v>
                </c:pt>
                <c:pt idx="121">
                  <c:v>0.4</c:v>
                </c:pt>
                <c:pt idx="122">
                  <c:v>2.2000000000000002</c:v>
                </c:pt>
                <c:pt idx="123">
                  <c:v>0.42</c:v>
                </c:pt>
                <c:pt idx="124">
                  <c:v>0.4</c:v>
                </c:pt>
                <c:pt idx="125">
                  <c:v>0.91</c:v>
                </c:pt>
                <c:pt idx="126">
                  <c:v>0.57999999999999996</c:v>
                </c:pt>
                <c:pt idx="127">
                  <c:v>3.3</c:v>
                </c:pt>
                <c:pt idx="128">
                  <c:v>0.4</c:v>
                </c:pt>
                <c:pt idx="129">
                  <c:v>0.4</c:v>
                </c:pt>
                <c:pt idx="130">
                  <c:v>0.4</c:v>
                </c:pt>
                <c:pt idx="131">
                  <c:v>0.4</c:v>
                </c:pt>
                <c:pt idx="132">
                  <c:v>0.4</c:v>
                </c:pt>
                <c:pt idx="133">
                  <c:v>0.4</c:v>
                </c:pt>
                <c:pt idx="134">
                  <c:v>0.4</c:v>
                </c:pt>
                <c:pt idx="135">
                  <c:v>0.4</c:v>
                </c:pt>
                <c:pt idx="136">
                  <c:v>0.4</c:v>
                </c:pt>
                <c:pt idx="137">
                  <c:v>0.4</c:v>
                </c:pt>
                <c:pt idx="138">
                  <c:v>0.4</c:v>
                </c:pt>
                <c:pt idx="139">
                  <c:v>0.4</c:v>
                </c:pt>
                <c:pt idx="140">
                  <c:v>0.4</c:v>
                </c:pt>
                <c:pt idx="141">
                  <c:v>0.78</c:v>
                </c:pt>
                <c:pt idx="142">
                  <c:v>0.4</c:v>
                </c:pt>
                <c:pt idx="143">
                  <c:v>2.5</c:v>
                </c:pt>
                <c:pt idx="144">
                  <c:v>0.4</c:v>
                </c:pt>
                <c:pt idx="145">
                  <c:v>0.4</c:v>
                </c:pt>
                <c:pt idx="146">
                  <c:v>0.4</c:v>
                </c:pt>
                <c:pt idx="147">
                  <c:v>0.4</c:v>
                </c:pt>
                <c:pt idx="148">
                  <c:v>0.4</c:v>
                </c:pt>
                <c:pt idx="149">
                  <c:v>0.4</c:v>
                </c:pt>
                <c:pt idx="150">
                  <c:v>0.4</c:v>
                </c:pt>
                <c:pt idx="151">
                  <c:v>0.4</c:v>
                </c:pt>
                <c:pt idx="152">
                  <c:v>0.4</c:v>
                </c:pt>
                <c:pt idx="153">
                  <c:v>1.2</c:v>
                </c:pt>
                <c:pt idx="154">
                  <c:v>8.2000000000000003E-2</c:v>
                </c:pt>
                <c:pt idx="155">
                  <c:v>0.01</c:v>
                </c:pt>
                <c:pt idx="156">
                  <c:v>0.56999999999999995</c:v>
                </c:pt>
                <c:pt idx="157">
                  <c:v>0.47</c:v>
                </c:pt>
                <c:pt idx="158">
                  <c:v>2.2000000000000002</c:v>
                </c:pt>
                <c:pt idx="159">
                  <c:v>0.4</c:v>
                </c:pt>
                <c:pt idx="160">
                  <c:v>0.4</c:v>
                </c:pt>
                <c:pt idx="161">
                  <c:v>0.13</c:v>
                </c:pt>
                <c:pt idx="162">
                  <c:v>0.4</c:v>
                </c:pt>
                <c:pt idx="163">
                  <c:v>1.4999999999999999E-2</c:v>
                </c:pt>
                <c:pt idx="164">
                  <c:v>0.4</c:v>
                </c:pt>
                <c:pt idx="165">
                  <c:v>6.2E-2</c:v>
                </c:pt>
                <c:pt idx="166">
                  <c:v>0.31</c:v>
                </c:pt>
                <c:pt idx="168">
                  <c:v>0.18</c:v>
                </c:pt>
                <c:pt idx="169">
                  <c:v>0.27</c:v>
                </c:pt>
                <c:pt idx="170">
                  <c:v>0.26</c:v>
                </c:pt>
                <c:pt idx="171">
                  <c:v>4.4999999999999998E-2</c:v>
                </c:pt>
                <c:pt idx="172">
                  <c:v>0.16</c:v>
                </c:pt>
                <c:pt idx="173">
                  <c:v>0.53</c:v>
                </c:pt>
                <c:pt idx="174">
                  <c:v>0.12</c:v>
                </c:pt>
                <c:pt idx="175">
                  <c:v>3.6999999999999998E-2</c:v>
                </c:pt>
                <c:pt idx="176">
                  <c:v>2.8000000000000001E-2</c:v>
                </c:pt>
                <c:pt idx="177">
                  <c:v>0.52</c:v>
                </c:pt>
                <c:pt idx="178">
                  <c:v>0.48</c:v>
                </c:pt>
                <c:pt idx="179">
                  <c:v>6.3E-2</c:v>
                </c:pt>
                <c:pt idx="180">
                  <c:v>7.9000000000000001E-2</c:v>
                </c:pt>
                <c:pt idx="181">
                  <c:v>0.52</c:v>
                </c:pt>
                <c:pt idx="182">
                  <c:v>0.48</c:v>
                </c:pt>
                <c:pt idx="183">
                  <c:v>2.4E-2</c:v>
                </c:pt>
                <c:pt idx="184">
                  <c:v>7.3999999999999996E-2</c:v>
                </c:pt>
                <c:pt idx="185">
                  <c:v>0.13</c:v>
                </c:pt>
                <c:pt idx="186">
                  <c:v>0.15</c:v>
                </c:pt>
                <c:pt idx="187">
                  <c:v>0.08</c:v>
                </c:pt>
                <c:pt idx="188">
                  <c:v>0.3</c:v>
                </c:pt>
                <c:pt idx="189">
                  <c:v>3.3000000000000002E-2</c:v>
                </c:pt>
                <c:pt idx="190">
                  <c:v>0.11</c:v>
                </c:pt>
                <c:pt idx="191">
                  <c:v>2.5000000000000001E-2</c:v>
                </c:pt>
                <c:pt idx="192">
                  <c:v>0.04</c:v>
                </c:pt>
                <c:pt idx="193">
                  <c:v>8.4000000000000005E-2</c:v>
                </c:pt>
                <c:pt idx="194">
                  <c:v>0.31</c:v>
                </c:pt>
                <c:pt idx="195">
                  <c:v>1.5</c:v>
                </c:pt>
                <c:pt idx="196">
                  <c:v>0.31</c:v>
                </c:pt>
                <c:pt idx="197">
                  <c:v>0.03</c:v>
                </c:pt>
                <c:pt idx="198">
                  <c:v>6.6000000000000003E-2</c:v>
                </c:pt>
                <c:pt idx="199">
                  <c:v>1.7000000000000001E-2</c:v>
                </c:pt>
                <c:pt idx="200">
                  <c:v>7.5999999999999998E-2</c:v>
                </c:pt>
                <c:pt idx="20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C5-4211-BEBE-A2FEFD79A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12576"/>
        <c:axId val="63914368"/>
      </c:lineChart>
      <c:catAx>
        <c:axId val="6391257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3914368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3914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1.7935258092738417E-2"/>
              <c:y val="0.262685690257993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912576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8197752839950118"/>
          <c:y val="0.9174144197593439"/>
          <c:w val="0.58573997147994261"/>
          <c:h val="5.969759632277133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0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E. coli</a:t>
            </a:r>
          </a:p>
        </c:rich>
      </c:tx>
      <c:layout>
        <c:manualLayout>
          <c:xMode val="edge"/>
          <c:yMode val="edge"/>
          <c:x val="0.45359532019281901"/>
          <c:y val="2.966101694915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553404353867541"/>
          <c:y val="0.13841830152586912"/>
          <c:w val="0.80871555761412306"/>
          <c:h val="0.58685301110214372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Data'!$AW$4:$AW$205</c:f>
              <c:numCache>
                <c:formatCode>General</c:formatCode>
                <c:ptCount val="202"/>
                <c:pt idx="0">
                  <c:v>1400</c:v>
                </c:pt>
                <c:pt idx="1">
                  <c:v>2100</c:v>
                </c:pt>
                <c:pt idx="2">
                  <c:v>580</c:v>
                </c:pt>
                <c:pt idx="3">
                  <c:v>430</c:v>
                </c:pt>
                <c:pt idx="4">
                  <c:v>660</c:v>
                </c:pt>
                <c:pt idx="5">
                  <c:v>690</c:v>
                </c:pt>
                <c:pt idx="6">
                  <c:v>610</c:v>
                </c:pt>
                <c:pt idx="7">
                  <c:v>2400</c:v>
                </c:pt>
                <c:pt idx="8">
                  <c:v>980</c:v>
                </c:pt>
                <c:pt idx="9">
                  <c:v>2500</c:v>
                </c:pt>
                <c:pt idx="10">
                  <c:v>4500</c:v>
                </c:pt>
                <c:pt idx="11">
                  <c:v>2600</c:v>
                </c:pt>
                <c:pt idx="12">
                  <c:v>1100</c:v>
                </c:pt>
                <c:pt idx="13">
                  <c:v>740</c:v>
                </c:pt>
                <c:pt idx="14">
                  <c:v>1455</c:v>
                </c:pt>
                <c:pt idx="15">
                  <c:v>710</c:v>
                </c:pt>
                <c:pt idx="16">
                  <c:v>2000</c:v>
                </c:pt>
                <c:pt idx="17">
                  <c:v>380</c:v>
                </c:pt>
                <c:pt idx="18">
                  <c:v>630</c:v>
                </c:pt>
                <c:pt idx="19">
                  <c:v>680</c:v>
                </c:pt>
                <c:pt idx="20">
                  <c:v>144</c:v>
                </c:pt>
                <c:pt idx="21">
                  <c:v>640</c:v>
                </c:pt>
                <c:pt idx="22">
                  <c:v>63</c:v>
                </c:pt>
                <c:pt idx="23">
                  <c:v>280</c:v>
                </c:pt>
                <c:pt idx="24">
                  <c:v>580</c:v>
                </c:pt>
                <c:pt idx="25">
                  <c:v>1100</c:v>
                </c:pt>
                <c:pt idx="26">
                  <c:v>4100</c:v>
                </c:pt>
                <c:pt idx="27">
                  <c:v>1500</c:v>
                </c:pt>
                <c:pt idx="28">
                  <c:v>680</c:v>
                </c:pt>
                <c:pt idx="29">
                  <c:v>1100</c:v>
                </c:pt>
                <c:pt idx="30">
                  <c:v>1500</c:v>
                </c:pt>
                <c:pt idx="31">
                  <c:v>670</c:v>
                </c:pt>
                <c:pt idx="32">
                  <c:v>2000</c:v>
                </c:pt>
                <c:pt idx="33">
                  <c:v>2000</c:v>
                </c:pt>
                <c:pt idx="34">
                  <c:v>550</c:v>
                </c:pt>
                <c:pt idx="35">
                  <c:v>1700</c:v>
                </c:pt>
                <c:pt idx="36">
                  <c:v>1500</c:v>
                </c:pt>
                <c:pt idx="37">
                  <c:v>190</c:v>
                </c:pt>
                <c:pt idx="38">
                  <c:v>45</c:v>
                </c:pt>
                <c:pt idx="39">
                  <c:v>72</c:v>
                </c:pt>
                <c:pt idx="40">
                  <c:v>12000</c:v>
                </c:pt>
                <c:pt idx="41">
                  <c:v>660</c:v>
                </c:pt>
                <c:pt idx="42">
                  <c:v>880</c:v>
                </c:pt>
                <c:pt idx="43">
                  <c:v>3100</c:v>
                </c:pt>
                <c:pt idx="44">
                  <c:v>500</c:v>
                </c:pt>
                <c:pt idx="45">
                  <c:v>1100</c:v>
                </c:pt>
                <c:pt idx="46">
                  <c:v>830</c:v>
                </c:pt>
                <c:pt idx="47">
                  <c:v>1700</c:v>
                </c:pt>
                <c:pt idx="48">
                  <c:v>550</c:v>
                </c:pt>
                <c:pt idx="49">
                  <c:v>1500</c:v>
                </c:pt>
                <c:pt idx="50">
                  <c:v>3600</c:v>
                </c:pt>
                <c:pt idx="51">
                  <c:v>0</c:v>
                </c:pt>
                <c:pt idx="52">
                  <c:v>1500</c:v>
                </c:pt>
                <c:pt idx="53">
                  <c:v>2300</c:v>
                </c:pt>
                <c:pt idx="54">
                  <c:v>290</c:v>
                </c:pt>
                <c:pt idx="55">
                  <c:v>140</c:v>
                </c:pt>
                <c:pt idx="56">
                  <c:v>160</c:v>
                </c:pt>
                <c:pt idx="57">
                  <c:v>170</c:v>
                </c:pt>
                <c:pt idx="58">
                  <c:v>63</c:v>
                </c:pt>
                <c:pt idx="59">
                  <c:v>70</c:v>
                </c:pt>
                <c:pt idx="60">
                  <c:v>280</c:v>
                </c:pt>
                <c:pt idx="61">
                  <c:v>160</c:v>
                </c:pt>
                <c:pt idx="62">
                  <c:v>1400</c:v>
                </c:pt>
                <c:pt idx="63">
                  <c:v>4100</c:v>
                </c:pt>
                <c:pt idx="64">
                  <c:v>1200</c:v>
                </c:pt>
                <c:pt idx="65">
                  <c:v>1200</c:v>
                </c:pt>
                <c:pt idx="66">
                  <c:v>4200</c:v>
                </c:pt>
                <c:pt idx="67">
                  <c:v>1200</c:v>
                </c:pt>
                <c:pt idx="68">
                  <c:v>580</c:v>
                </c:pt>
                <c:pt idx="69">
                  <c:v>960</c:v>
                </c:pt>
                <c:pt idx="70">
                  <c:v>2100</c:v>
                </c:pt>
                <c:pt idx="71">
                  <c:v>1200</c:v>
                </c:pt>
                <c:pt idx="72">
                  <c:v>2100</c:v>
                </c:pt>
                <c:pt idx="73">
                  <c:v>5600</c:v>
                </c:pt>
                <c:pt idx="74">
                  <c:v>88</c:v>
                </c:pt>
                <c:pt idx="75">
                  <c:v>70</c:v>
                </c:pt>
                <c:pt idx="76">
                  <c:v>130</c:v>
                </c:pt>
                <c:pt idx="77">
                  <c:v>1500</c:v>
                </c:pt>
                <c:pt idx="78">
                  <c:v>130</c:v>
                </c:pt>
                <c:pt idx="80">
                  <c:v>680</c:v>
                </c:pt>
                <c:pt idx="81">
                  <c:v>360</c:v>
                </c:pt>
                <c:pt idx="83">
                  <c:v>4500</c:v>
                </c:pt>
                <c:pt idx="84">
                  <c:v>1600</c:v>
                </c:pt>
                <c:pt idx="85">
                  <c:v>6000</c:v>
                </c:pt>
                <c:pt idx="86">
                  <c:v>860</c:v>
                </c:pt>
                <c:pt idx="87">
                  <c:v>1500</c:v>
                </c:pt>
                <c:pt idx="88">
                  <c:v>280</c:v>
                </c:pt>
                <c:pt idx="89">
                  <c:v>20000</c:v>
                </c:pt>
                <c:pt idx="90">
                  <c:v>810</c:v>
                </c:pt>
                <c:pt idx="92">
                  <c:v>72</c:v>
                </c:pt>
                <c:pt idx="93">
                  <c:v>120</c:v>
                </c:pt>
                <c:pt idx="94">
                  <c:v>64</c:v>
                </c:pt>
                <c:pt idx="95">
                  <c:v>54</c:v>
                </c:pt>
                <c:pt idx="96">
                  <c:v>94</c:v>
                </c:pt>
                <c:pt idx="97">
                  <c:v>210</c:v>
                </c:pt>
                <c:pt idx="98">
                  <c:v>220</c:v>
                </c:pt>
                <c:pt idx="99">
                  <c:v>600</c:v>
                </c:pt>
                <c:pt idx="100">
                  <c:v>780</c:v>
                </c:pt>
                <c:pt idx="101">
                  <c:v>430</c:v>
                </c:pt>
                <c:pt idx="102">
                  <c:v>480</c:v>
                </c:pt>
                <c:pt idx="103">
                  <c:v>5900</c:v>
                </c:pt>
                <c:pt idx="104">
                  <c:v>930</c:v>
                </c:pt>
                <c:pt idx="105">
                  <c:v>710</c:v>
                </c:pt>
                <c:pt idx="107">
                  <c:v>780</c:v>
                </c:pt>
                <c:pt idx="108">
                  <c:v>660</c:v>
                </c:pt>
                <c:pt idx="110">
                  <c:v>3900</c:v>
                </c:pt>
                <c:pt idx="111">
                  <c:v>220</c:v>
                </c:pt>
                <c:pt idx="112">
                  <c:v>530</c:v>
                </c:pt>
                <c:pt idx="113">
                  <c:v>58</c:v>
                </c:pt>
                <c:pt idx="114">
                  <c:v>100</c:v>
                </c:pt>
                <c:pt idx="115">
                  <c:v>240</c:v>
                </c:pt>
                <c:pt idx="116">
                  <c:v>280</c:v>
                </c:pt>
                <c:pt idx="117">
                  <c:v>730</c:v>
                </c:pt>
                <c:pt idx="118">
                  <c:v>580</c:v>
                </c:pt>
                <c:pt idx="119">
                  <c:v>2300</c:v>
                </c:pt>
                <c:pt idx="120">
                  <c:v>7700</c:v>
                </c:pt>
                <c:pt idx="121">
                  <c:v>680</c:v>
                </c:pt>
                <c:pt idx="122">
                  <c:v>400</c:v>
                </c:pt>
                <c:pt idx="123">
                  <c:v>600</c:v>
                </c:pt>
                <c:pt idx="124">
                  <c:v>900</c:v>
                </c:pt>
                <c:pt idx="125">
                  <c:v>770</c:v>
                </c:pt>
                <c:pt idx="126">
                  <c:v>7100</c:v>
                </c:pt>
                <c:pt idx="127">
                  <c:v>2600</c:v>
                </c:pt>
                <c:pt idx="128">
                  <c:v>2600</c:v>
                </c:pt>
                <c:pt idx="129">
                  <c:v>710</c:v>
                </c:pt>
                <c:pt idx="130">
                  <c:v>660</c:v>
                </c:pt>
                <c:pt idx="131">
                  <c:v>1500</c:v>
                </c:pt>
                <c:pt idx="132">
                  <c:v>120</c:v>
                </c:pt>
                <c:pt idx="133">
                  <c:v>64</c:v>
                </c:pt>
                <c:pt idx="134">
                  <c:v>64</c:v>
                </c:pt>
                <c:pt idx="135">
                  <c:v>1700</c:v>
                </c:pt>
                <c:pt idx="136">
                  <c:v>550</c:v>
                </c:pt>
                <c:pt idx="137">
                  <c:v>2700</c:v>
                </c:pt>
                <c:pt idx="138">
                  <c:v>1100</c:v>
                </c:pt>
                <c:pt idx="139">
                  <c:v>680</c:v>
                </c:pt>
                <c:pt idx="140">
                  <c:v>1700</c:v>
                </c:pt>
                <c:pt idx="141">
                  <c:v>1400</c:v>
                </c:pt>
                <c:pt idx="142">
                  <c:v>3300</c:v>
                </c:pt>
                <c:pt idx="143">
                  <c:v>1500</c:v>
                </c:pt>
                <c:pt idx="144">
                  <c:v>5400</c:v>
                </c:pt>
                <c:pt idx="145">
                  <c:v>2000</c:v>
                </c:pt>
                <c:pt idx="146">
                  <c:v>530</c:v>
                </c:pt>
                <c:pt idx="147">
                  <c:v>850</c:v>
                </c:pt>
                <c:pt idx="148">
                  <c:v>160</c:v>
                </c:pt>
                <c:pt idx="149">
                  <c:v>4700</c:v>
                </c:pt>
                <c:pt idx="150">
                  <c:v>48</c:v>
                </c:pt>
                <c:pt idx="151">
                  <c:v>310</c:v>
                </c:pt>
                <c:pt idx="152">
                  <c:v>4600</c:v>
                </c:pt>
                <c:pt idx="153">
                  <c:v>2700</c:v>
                </c:pt>
                <c:pt idx="154">
                  <c:v>5000</c:v>
                </c:pt>
                <c:pt idx="155">
                  <c:v>570</c:v>
                </c:pt>
                <c:pt idx="156">
                  <c:v>220</c:v>
                </c:pt>
                <c:pt idx="157">
                  <c:v>320</c:v>
                </c:pt>
                <c:pt idx="158">
                  <c:v>2000</c:v>
                </c:pt>
                <c:pt idx="159">
                  <c:v>3900</c:v>
                </c:pt>
                <c:pt idx="160">
                  <c:v>290</c:v>
                </c:pt>
                <c:pt idx="161">
                  <c:v>2900</c:v>
                </c:pt>
                <c:pt idx="162">
                  <c:v>170</c:v>
                </c:pt>
                <c:pt idx="163">
                  <c:v>370</c:v>
                </c:pt>
                <c:pt idx="164">
                  <c:v>2800</c:v>
                </c:pt>
                <c:pt idx="165">
                  <c:v>260</c:v>
                </c:pt>
                <c:pt idx="166">
                  <c:v>120</c:v>
                </c:pt>
                <c:pt idx="168">
                  <c:v>210</c:v>
                </c:pt>
                <c:pt idx="169">
                  <c:v>110</c:v>
                </c:pt>
                <c:pt idx="170">
                  <c:v>12</c:v>
                </c:pt>
                <c:pt idx="171">
                  <c:v>670</c:v>
                </c:pt>
                <c:pt idx="172">
                  <c:v>660</c:v>
                </c:pt>
                <c:pt idx="173">
                  <c:v>200</c:v>
                </c:pt>
                <c:pt idx="174">
                  <c:v>12000</c:v>
                </c:pt>
                <c:pt idx="175">
                  <c:v>250</c:v>
                </c:pt>
                <c:pt idx="176">
                  <c:v>18</c:v>
                </c:pt>
                <c:pt idx="177">
                  <c:v>360</c:v>
                </c:pt>
                <c:pt idx="178">
                  <c:v>160</c:v>
                </c:pt>
                <c:pt idx="179">
                  <c:v>290</c:v>
                </c:pt>
                <c:pt idx="180">
                  <c:v>910</c:v>
                </c:pt>
                <c:pt idx="181">
                  <c:v>420</c:v>
                </c:pt>
                <c:pt idx="182">
                  <c:v>250</c:v>
                </c:pt>
                <c:pt idx="183">
                  <c:v>1300</c:v>
                </c:pt>
                <c:pt idx="184">
                  <c:v>140</c:v>
                </c:pt>
                <c:pt idx="185">
                  <c:v>1.6</c:v>
                </c:pt>
                <c:pt idx="186">
                  <c:v>2100</c:v>
                </c:pt>
                <c:pt idx="187">
                  <c:v>39</c:v>
                </c:pt>
                <c:pt idx="188">
                  <c:v>30</c:v>
                </c:pt>
                <c:pt idx="189">
                  <c:v>200</c:v>
                </c:pt>
                <c:pt idx="190">
                  <c:v>120</c:v>
                </c:pt>
                <c:pt idx="191">
                  <c:v>1200</c:v>
                </c:pt>
                <c:pt idx="192">
                  <c:v>1500</c:v>
                </c:pt>
                <c:pt idx="193">
                  <c:v>390</c:v>
                </c:pt>
                <c:pt idx="194">
                  <c:v>600</c:v>
                </c:pt>
                <c:pt idx="195">
                  <c:v>1200</c:v>
                </c:pt>
                <c:pt idx="196">
                  <c:v>8800</c:v>
                </c:pt>
                <c:pt idx="197">
                  <c:v>620</c:v>
                </c:pt>
                <c:pt idx="198">
                  <c:v>250</c:v>
                </c:pt>
                <c:pt idx="199">
                  <c:v>1500</c:v>
                </c:pt>
                <c:pt idx="200">
                  <c:v>510</c:v>
                </c:pt>
                <c:pt idx="201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18-41EC-ABBA-5C9FA16F437D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Data'!$BJ$4:$BJ$205</c:f>
              <c:numCache>
                <c:formatCode>General</c:formatCode>
                <c:ptCount val="202"/>
                <c:pt idx="0">
                  <c:v>590</c:v>
                </c:pt>
                <c:pt idx="1">
                  <c:v>390</c:v>
                </c:pt>
                <c:pt idx="2">
                  <c:v>580</c:v>
                </c:pt>
                <c:pt idx="3">
                  <c:v>570</c:v>
                </c:pt>
                <c:pt idx="4">
                  <c:v>360</c:v>
                </c:pt>
                <c:pt idx="5">
                  <c:v>710</c:v>
                </c:pt>
                <c:pt idx="6">
                  <c:v>470</c:v>
                </c:pt>
                <c:pt idx="7">
                  <c:v>5900</c:v>
                </c:pt>
                <c:pt idx="8">
                  <c:v>210</c:v>
                </c:pt>
                <c:pt idx="9">
                  <c:v>2300</c:v>
                </c:pt>
                <c:pt idx="10">
                  <c:v>3200</c:v>
                </c:pt>
                <c:pt idx="11">
                  <c:v>240</c:v>
                </c:pt>
                <c:pt idx="12">
                  <c:v>490</c:v>
                </c:pt>
                <c:pt idx="13">
                  <c:v>560</c:v>
                </c:pt>
                <c:pt idx="14">
                  <c:v>690</c:v>
                </c:pt>
                <c:pt idx="15">
                  <c:v>570</c:v>
                </c:pt>
                <c:pt idx="16">
                  <c:v>6000</c:v>
                </c:pt>
                <c:pt idx="17">
                  <c:v>117</c:v>
                </c:pt>
                <c:pt idx="18">
                  <c:v>890</c:v>
                </c:pt>
                <c:pt idx="19">
                  <c:v>2300</c:v>
                </c:pt>
                <c:pt idx="20">
                  <c:v>117</c:v>
                </c:pt>
                <c:pt idx="21">
                  <c:v>390</c:v>
                </c:pt>
                <c:pt idx="22">
                  <c:v>250</c:v>
                </c:pt>
                <c:pt idx="23">
                  <c:v>300</c:v>
                </c:pt>
                <c:pt idx="24">
                  <c:v>760</c:v>
                </c:pt>
                <c:pt idx="25">
                  <c:v>1300</c:v>
                </c:pt>
                <c:pt idx="26">
                  <c:v>7100</c:v>
                </c:pt>
                <c:pt idx="27">
                  <c:v>3400</c:v>
                </c:pt>
                <c:pt idx="28">
                  <c:v>240</c:v>
                </c:pt>
                <c:pt idx="29">
                  <c:v>1200</c:v>
                </c:pt>
                <c:pt idx="30">
                  <c:v>370</c:v>
                </c:pt>
                <c:pt idx="31">
                  <c:v>850</c:v>
                </c:pt>
                <c:pt idx="32">
                  <c:v>1500</c:v>
                </c:pt>
                <c:pt idx="33">
                  <c:v>1300</c:v>
                </c:pt>
                <c:pt idx="34">
                  <c:v>1700</c:v>
                </c:pt>
                <c:pt idx="35">
                  <c:v>2900</c:v>
                </c:pt>
                <c:pt idx="36">
                  <c:v>900</c:v>
                </c:pt>
                <c:pt idx="37">
                  <c:v>160</c:v>
                </c:pt>
                <c:pt idx="38">
                  <c:v>72</c:v>
                </c:pt>
                <c:pt idx="39">
                  <c:v>84</c:v>
                </c:pt>
                <c:pt idx="40">
                  <c:v>5800</c:v>
                </c:pt>
                <c:pt idx="41">
                  <c:v>720</c:v>
                </c:pt>
                <c:pt idx="42">
                  <c:v>670</c:v>
                </c:pt>
                <c:pt idx="43">
                  <c:v>700</c:v>
                </c:pt>
                <c:pt idx="44">
                  <c:v>240</c:v>
                </c:pt>
                <c:pt idx="45">
                  <c:v>720</c:v>
                </c:pt>
                <c:pt idx="46">
                  <c:v>490</c:v>
                </c:pt>
                <c:pt idx="47">
                  <c:v>1400</c:v>
                </c:pt>
                <c:pt idx="48">
                  <c:v>340</c:v>
                </c:pt>
                <c:pt idx="49">
                  <c:v>350</c:v>
                </c:pt>
                <c:pt idx="50">
                  <c:v>150</c:v>
                </c:pt>
                <c:pt idx="51">
                  <c:v>530</c:v>
                </c:pt>
                <c:pt idx="52">
                  <c:v>350</c:v>
                </c:pt>
                <c:pt idx="53">
                  <c:v>870</c:v>
                </c:pt>
                <c:pt idx="54">
                  <c:v>760</c:v>
                </c:pt>
                <c:pt idx="55">
                  <c:v>390</c:v>
                </c:pt>
                <c:pt idx="56">
                  <c:v>230</c:v>
                </c:pt>
                <c:pt idx="57">
                  <c:v>360</c:v>
                </c:pt>
                <c:pt idx="58">
                  <c:v>18</c:v>
                </c:pt>
                <c:pt idx="59">
                  <c:v>34</c:v>
                </c:pt>
                <c:pt idx="60">
                  <c:v>1900</c:v>
                </c:pt>
                <c:pt idx="61">
                  <c:v>140</c:v>
                </c:pt>
                <c:pt idx="62">
                  <c:v>2000</c:v>
                </c:pt>
                <c:pt idx="63">
                  <c:v>3200</c:v>
                </c:pt>
                <c:pt idx="64">
                  <c:v>830</c:v>
                </c:pt>
                <c:pt idx="65">
                  <c:v>1800</c:v>
                </c:pt>
                <c:pt idx="66">
                  <c:v>560</c:v>
                </c:pt>
                <c:pt idx="67">
                  <c:v>1100</c:v>
                </c:pt>
                <c:pt idx="68">
                  <c:v>220</c:v>
                </c:pt>
                <c:pt idx="69">
                  <c:v>830</c:v>
                </c:pt>
                <c:pt idx="70">
                  <c:v>1300</c:v>
                </c:pt>
                <c:pt idx="71">
                  <c:v>690</c:v>
                </c:pt>
                <c:pt idx="72">
                  <c:v>2700</c:v>
                </c:pt>
                <c:pt idx="73">
                  <c:v>7800</c:v>
                </c:pt>
                <c:pt idx="74">
                  <c:v>110</c:v>
                </c:pt>
                <c:pt idx="75">
                  <c:v>150</c:v>
                </c:pt>
                <c:pt idx="76">
                  <c:v>830</c:v>
                </c:pt>
                <c:pt idx="77">
                  <c:v>110</c:v>
                </c:pt>
                <c:pt idx="78">
                  <c:v>280</c:v>
                </c:pt>
                <c:pt idx="80">
                  <c:v>730</c:v>
                </c:pt>
                <c:pt idx="81">
                  <c:v>970</c:v>
                </c:pt>
                <c:pt idx="83">
                  <c:v>1400</c:v>
                </c:pt>
                <c:pt idx="84">
                  <c:v>830</c:v>
                </c:pt>
                <c:pt idx="85">
                  <c:v>520</c:v>
                </c:pt>
                <c:pt idx="86">
                  <c:v>2800</c:v>
                </c:pt>
                <c:pt idx="87">
                  <c:v>3800</c:v>
                </c:pt>
                <c:pt idx="88">
                  <c:v>110</c:v>
                </c:pt>
                <c:pt idx="89">
                  <c:v>20000</c:v>
                </c:pt>
                <c:pt idx="90">
                  <c:v>1400</c:v>
                </c:pt>
                <c:pt idx="92">
                  <c:v>54</c:v>
                </c:pt>
                <c:pt idx="93">
                  <c:v>74</c:v>
                </c:pt>
                <c:pt idx="94">
                  <c:v>1100</c:v>
                </c:pt>
                <c:pt idx="95">
                  <c:v>62</c:v>
                </c:pt>
                <c:pt idx="96">
                  <c:v>310</c:v>
                </c:pt>
                <c:pt idx="97">
                  <c:v>110</c:v>
                </c:pt>
                <c:pt idx="98">
                  <c:v>130</c:v>
                </c:pt>
                <c:pt idx="99">
                  <c:v>62</c:v>
                </c:pt>
                <c:pt idx="100">
                  <c:v>320</c:v>
                </c:pt>
                <c:pt idx="101">
                  <c:v>420</c:v>
                </c:pt>
                <c:pt idx="102">
                  <c:v>330</c:v>
                </c:pt>
                <c:pt idx="103">
                  <c:v>6200</c:v>
                </c:pt>
                <c:pt idx="104">
                  <c:v>630</c:v>
                </c:pt>
                <c:pt idx="105">
                  <c:v>640</c:v>
                </c:pt>
                <c:pt idx="107">
                  <c:v>780</c:v>
                </c:pt>
                <c:pt idx="108">
                  <c:v>600</c:v>
                </c:pt>
                <c:pt idx="110">
                  <c:v>3300</c:v>
                </c:pt>
                <c:pt idx="111">
                  <c:v>230</c:v>
                </c:pt>
                <c:pt idx="112">
                  <c:v>750</c:v>
                </c:pt>
                <c:pt idx="113">
                  <c:v>290</c:v>
                </c:pt>
                <c:pt idx="114">
                  <c:v>370</c:v>
                </c:pt>
                <c:pt idx="115">
                  <c:v>250</c:v>
                </c:pt>
                <c:pt idx="116">
                  <c:v>64</c:v>
                </c:pt>
                <c:pt idx="117">
                  <c:v>400</c:v>
                </c:pt>
                <c:pt idx="118">
                  <c:v>710</c:v>
                </c:pt>
                <c:pt idx="119">
                  <c:v>660</c:v>
                </c:pt>
                <c:pt idx="120">
                  <c:v>17000</c:v>
                </c:pt>
                <c:pt idx="121">
                  <c:v>2000</c:v>
                </c:pt>
                <c:pt idx="122">
                  <c:v>560</c:v>
                </c:pt>
                <c:pt idx="123">
                  <c:v>1500</c:v>
                </c:pt>
                <c:pt idx="124">
                  <c:v>800</c:v>
                </c:pt>
                <c:pt idx="125">
                  <c:v>580</c:v>
                </c:pt>
                <c:pt idx="126">
                  <c:v>200</c:v>
                </c:pt>
                <c:pt idx="127">
                  <c:v>370</c:v>
                </c:pt>
                <c:pt idx="128">
                  <c:v>790</c:v>
                </c:pt>
                <c:pt idx="129">
                  <c:v>540</c:v>
                </c:pt>
                <c:pt idx="130">
                  <c:v>1100</c:v>
                </c:pt>
                <c:pt idx="131">
                  <c:v>180</c:v>
                </c:pt>
                <c:pt idx="132">
                  <c:v>110</c:v>
                </c:pt>
                <c:pt idx="133">
                  <c:v>86</c:v>
                </c:pt>
                <c:pt idx="134">
                  <c:v>0</c:v>
                </c:pt>
                <c:pt idx="135">
                  <c:v>2000</c:v>
                </c:pt>
                <c:pt idx="136">
                  <c:v>70</c:v>
                </c:pt>
                <c:pt idx="137">
                  <c:v>1300</c:v>
                </c:pt>
                <c:pt idx="138">
                  <c:v>800</c:v>
                </c:pt>
                <c:pt idx="139">
                  <c:v>990</c:v>
                </c:pt>
                <c:pt idx="140">
                  <c:v>3400</c:v>
                </c:pt>
                <c:pt idx="141">
                  <c:v>660</c:v>
                </c:pt>
                <c:pt idx="142">
                  <c:v>40</c:v>
                </c:pt>
                <c:pt idx="143">
                  <c:v>650</c:v>
                </c:pt>
                <c:pt idx="144">
                  <c:v>2300</c:v>
                </c:pt>
                <c:pt idx="145">
                  <c:v>4600</c:v>
                </c:pt>
                <c:pt idx="146">
                  <c:v>1300</c:v>
                </c:pt>
                <c:pt idx="147">
                  <c:v>530</c:v>
                </c:pt>
                <c:pt idx="148">
                  <c:v>450</c:v>
                </c:pt>
                <c:pt idx="149">
                  <c:v>10000</c:v>
                </c:pt>
                <c:pt idx="150">
                  <c:v>64</c:v>
                </c:pt>
                <c:pt idx="151">
                  <c:v>110</c:v>
                </c:pt>
                <c:pt idx="152">
                  <c:v>4000</c:v>
                </c:pt>
                <c:pt idx="153">
                  <c:v>240</c:v>
                </c:pt>
                <c:pt idx="154">
                  <c:v>600</c:v>
                </c:pt>
                <c:pt idx="155">
                  <c:v>280</c:v>
                </c:pt>
                <c:pt idx="156">
                  <c:v>200</c:v>
                </c:pt>
                <c:pt idx="157">
                  <c:v>320</c:v>
                </c:pt>
                <c:pt idx="158">
                  <c:v>190</c:v>
                </c:pt>
                <c:pt idx="159">
                  <c:v>2200</c:v>
                </c:pt>
                <c:pt idx="160">
                  <c:v>190</c:v>
                </c:pt>
                <c:pt idx="161">
                  <c:v>520</c:v>
                </c:pt>
                <c:pt idx="162">
                  <c:v>26</c:v>
                </c:pt>
                <c:pt idx="163">
                  <c:v>710</c:v>
                </c:pt>
                <c:pt idx="164">
                  <c:v>1200</c:v>
                </c:pt>
                <c:pt idx="165">
                  <c:v>62</c:v>
                </c:pt>
                <c:pt idx="166">
                  <c:v>410</c:v>
                </c:pt>
                <c:pt idx="168">
                  <c:v>390</c:v>
                </c:pt>
                <c:pt idx="169">
                  <c:v>120</c:v>
                </c:pt>
                <c:pt idx="170">
                  <c:v>30</c:v>
                </c:pt>
                <c:pt idx="171">
                  <c:v>710</c:v>
                </c:pt>
                <c:pt idx="172">
                  <c:v>700</c:v>
                </c:pt>
                <c:pt idx="173">
                  <c:v>36</c:v>
                </c:pt>
                <c:pt idx="174">
                  <c:v>1500</c:v>
                </c:pt>
                <c:pt idx="175">
                  <c:v>670</c:v>
                </c:pt>
                <c:pt idx="176">
                  <c:v>62</c:v>
                </c:pt>
                <c:pt idx="177">
                  <c:v>88</c:v>
                </c:pt>
                <c:pt idx="178">
                  <c:v>40</c:v>
                </c:pt>
                <c:pt idx="179">
                  <c:v>140</c:v>
                </c:pt>
                <c:pt idx="180">
                  <c:v>96</c:v>
                </c:pt>
                <c:pt idx="181">
                  <c:v>46</c:v>
                </c:pt>
                <c:pt idx="182">
                  <c:v>130</c:v>
                </c:pt>
                <c:pt idx="183">
                  <c:v>1400</c:v>
                </c:pt>
                <c:pt idx="184">
                  <c:v>250</c:v>
                </c:pt>
                <c:pt idx="185">
                  <c:v>340</c:v>
                </c:pt>
                <c:pt idx="186">
                  <c:v>260</c:v>
                </c:pt>
                <c:pt idx="187">
                  <c:v>520</c:v>
                </c:pt>
                <c:pt idx="188">
                  <c:v>66</c:v>
                </c:pt>
                <c:pt idx="189">
                  <c:v>4500</c:v>
                </c:pt>
                <c:pt idx="190">
                  <c:v>13</c:v>
                </c:pt>
                <c:pt idx="191">
                  <c:v>2500</c:v>
                </c:pt>
                <c:pt idx="192">
                  <c:v>310</c:v>
                </c:pt>
                <c:pt idx="193">
                  <c:v>390</c:v>
                </c:pt>
                <c:pt idx="194">
                  <c:v>120</c:v>
                </c:pt>
                <c:pt idx="195">
                  <c:v>540</c:v>
                </c:pt>
                <c:pt idx="196">
                  <c:v>1300</c:v>
                </c:pt>
                <c:pt idx="197">
                  <c:v>410</c:v>
                </c:pt>
                <c:pt idx="198">
                  <c:v>48</c:v>
                </c:pt>
                <c:pt idx="199">
                  <c:v>140</c:v>
                </c:pt>
                <c:pt idx="200">
                  <c:v>420</c:v>
                </c:pt>
                <c:pt idx="20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18-41EC-ABBA-5C9FA16F4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33984"/>
        <c:axId val="63835520"/>
      </c:lineChart>
      <c:catAx>
        <c:axId val="6383398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383552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3835520"/>
        <c:scaling>
          <c:orientation val="minMax"/>
          <c:max val="2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Numberof E coli (cfu/100ml)</a:t>
                </a:r>
              </a:p>
            </c:rich>
          </c:tx>
          <c:layout>
            <c:manualLayout>
              <c:xMode val="edge"/>
              <c:yMode val="edge"/>
              <c:x val="1.8300653594771243E-2"/>
              <c:y val="0.18192357188038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833984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0087173417048368"/>
          <c:y val="0.92160512138198791"/>
          <c:w val="0.63398761429331185"/>
          <c:h val="5.607062621327457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TKN Concentrations</a:t>
            </a:r>
          </a:p>
        </c:rich>
      </c:tx>
      <c:layout>
        <c:manualLayout>
          <c:xMode val="edge"/>
          <c:yMode val="edge"/>
          <c:x val="0.34210553943914906"/>
          <c:y val="3.0991735537190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94750656167991"/>
          <c:y val="0.1597798312401035"/>
          <c:w val="0.82500055256250993"/>
          <c:h val="0.53569954271180054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Data'!$AS$4:$AS$205</c:f>
              <c:numCache>
                <c:formatCode>General</c:formatCode>
                <c:ptCount val="202"/>
                <c:pt idx="1">
                  <c:v>0.6</c:v>
                </c:pt>
                <c:pt idx="3">
                  <c:v>0.7</c:v>
                </c:pt>
                <c:pt idx="5">
                  <c:v>0.36</c:v>
                </c:pt>
                <c:pt idx="7">
                  <c:v>0.66</c:v>
                </c:pt>
                <c:pt idx="11">
                  <c:v>0.41</c:v>
                </c:pt>
                <c:pt idx="17">
                  <c:v>0.21</c:v>
                </c:pt>
                <c:pt idx="19">
                  <c:v>0.25</c:v>
                </c:pt>
                <c:pt idx="21">
                  <c:v>0.41</c:v>
                </c:pt>
                <c:pt idx="23">
                  <c:v>0.37</c:v>
                </c:pt>
                <c:pt idx="25">
                  <c:v>2</c:v>
                </c:pt>
                <c:pt idx="28">
                  <c:v>0.35</c:v>
                </c:pt>
                <c:pt idx="34">
                  <c:v>0.28999999999999998</c:v>
                </c:pt>
                <c:pt idx="36">
                  <c:v>0.63</c:v>
                </c:pt>
                <c:pt idx="38">
                  <c:v>2</c:v>
                </c:pt>
                <c:pt idx="40">
                  <c:v>0.94</c:v>
                </c:pt>
                <c:pt idx="42">
                  <c:v>0.19</c:v>
                </c:pt>
                <c:pt idx="48">
                  <c:v>0.59</c:v>
                </c:pt>
                <c:pt idx="52">
                  <c:v>0.52</c:v>
                </c:pt>
                <c:pt idx="54">
                  <c:v>0.3</c:v>
                </c:pt>
                <c:pt idx="56">
                  <c:v>0.35</c:v>
                </c:pt>
                <c:pt idx="58">
                  <c:v>0.27</c:v>
                </c:pt>
                <c:pt idx="60">
                  <c:v>0.21</c:v>
                </c:pt>
                <c:pt idx="66">
                  <c:v>0.36</c:v>
                </c:pt>
                <c:pt idx="70">
                  <c:v>0.34</c:v>
                </c:pt>
                <c:pt idx="72">
                  <c:v>0.36</c:v>
                </c:pt>
                <c:pt idx="74">
                  <c:v>0.35</c:v>
                </c:pt>
                <c:pt idx="76">
                  <c:v>0.24</c:v>
                </c:pt>
                <c:pt idx="78">
                  <c:v>0.19</c:v>
                </c:pt>
                <c:pt idx="86">
                  <c:v>0.66</c:v>
                </c:pt>
                <c:pt idx="89">
                  <c:v>0.81</c:v>
                </c:pt>
                <c:pt idx="93">
                  <c:v>0.34</c:v>
                </c:pt>
                <c:pt idx="95">
                  <c:v>2.4</c:v>
                </c:pt>
                <c:pt idx="97">
                  <c:v>0.44</c:v>
                </c:pt>
                <c:pt idx="101">
                  <c:v>1.1000000000000001</c:v>
                </c:pt>
                <c:pt idx="110">
                  <c:v>0.74</c:v>
                </c:pt>
                <c:pt idx="112">
                  <c:v>0.26</c:v>
                </c:pt>
                <c:pt idx="114">
                  <c:v>0.32</c:v>
                </c:pt>
                <c:pt idx="116">
                  <c:v>0.33</c:v>
                </c:pt>
                <c:pt idx="118">
                  <c:v>0.23</c:v>
                </c:pt>
                <c:pt idx="124">
                  <c:v>0.81</c:v>
                </c:pt>
                <c:pt idx="129">
                  <c:v>0.37</c:v>
                </c:pt>
                <c:pt idx="131">
                  <c:v>0.26</c:v>
                </c:pt>
                <c:pt idx="133">
                  <c:v>0.19</c:v>
                </c:pt>
                <c:pt idx="135">
                  <c:v>0.31</c:v>
                </c:pt>
                <c:pt idx="137">
                  <c:v>0.31</c:v>
                </c:pt>
                <c:pt idx="141">
                  <c:v>0.45</c:v>
                </c:pt>
                <c:pt idx="144">
                  <c:v>0.57999999999999996</c:v>
                </c:pt>
                <c:pt idx="146">
                  <c:v>0.32</c:v>
                </c:pt>
                <c:pt idx="147">
                  <c:v>0.31</c:v>
                </c:pt>
                <c:pt idx="148">
                  <c:v>0.28000000000000003</c:v>
                </c:pt>
                <c:pt idx="149">
                  <c:v>0.8</c:v>
                </c:pt>
                <c:pt idx="150">
                  <c:v>0.12</c:v>
                </c:pt>
                <c:pt idx="151">
                  <c:v>0.22</c:v>
                </c:pt>
                <c:pt idx="152">
                  <c:v>0.92</c:v>
                </c:pt>
                <c:pt idx="153">
                  <c:v>0.38</c:v>
                </c:pt>
                <c:pt idx="154">
                  <c:v>0.56000000000000005</c:v>
                </c:pt>
                <c:pt idx="155">
                  <c:v>0.31</c:v>
                </c:pt>
                <c:pt idx="156">
                  <c:v>0.22</c:v>
                </c:pt>
                <c:pt idx="157">
                  <c:v>0.32</c:v>
                </c:pt>
                <c:pt idx="158">
                  <c:v>0.62</c:v>
                </c:pt>
                <c:pt idx="159">
                  <c:v>0.5</c:v>
                </c:pt>
                <c:pt idx="160">
                  <c:v>0.43</c:v>
                </c:pt>
                <c:pt idx="161">
                  <c:v>0.59</c:v>
                </c:pt>
                <c:pt idx="162">
                  <c:v>0.35</c:v>
                </c:pt>
                <c:pt idx="163">
                  <c:v>0.52</c:v>
                </c:pt>
                <c:pt idx="164">
                  <c:v>0.74</c:v>
                </c:pt>
                <c:pt idx="165">
                  <c:v>0.56999999999999995</c:v>
                </c:pt>
                <c:pt idx="166">
                  <c:v>0.23</c:v>
                </c:pt>
                <c:pt idx="168">
                  <c:v>0.28999999999999998</c:v>
                </c:pt>
                <c:pt idx="169">
                  <c:v>0.38</c:v>
                </c:pt>
                <c:pt idx="170">
                  <c:v>0.51</c:v>
                </c:pt>
                <c:pt idx="171">
                  <c:v>0.46</c:v>
                </c:pt>
                <c:pt idx="172">
                  <c:v>0.37</c:v>
                </c:pt>
                <c:pt idx="173">
                  <c:v>0.42</c:v>
                </c:pt>
                <c:pt idx="174">
                  <c:v>0.55000000000000004</c:v>
                </c:pt>
                <c:pt idx="175">
                  <c:v>0.46</c:v>
                </c:pt>
                <c:pt idx="176">
                  <c:v>0.42</c:v>
                </c:pt>
                <c:pt idx="177">
                  <c:v>1</c:v>
                </c:pt>
                <c:pt idx="178">
                  <c:v>0.95</c:v>
                </c:pt>
                <c:pt idx="179">
                  <c:v>1.1000000000000001</c:v>
                </c:pt>
                <c:pt idx="180">
                  <c:v>2</c:v>
                </c:pt>
                <c:pt idx="181">
                  <c:v>0.3</c:v>
                </c:pt>
                <c:pt idx="182">
                  <c:v>1.7</c:v>
                </c:pt>
                <c:pt idx="183">
                  <c:v>0.75</c:v>
                </c:pt>
                <c:pt idx="184">
                  <c:v>0.55000000000000004</c:v>
                </c:pt>
                <c:pt idx="185">
                  <c:v>0.44</c:v>
                </c:pt>
                <c:pt idx="186">
                  <c:v>0.5</c:v>
                </c:pt>
                <c:pt idx="187">
                  <c:v>0.3</c:v>
                </c:pt>
                <c:pt idx="188">
                  <c:v>0.55000000000000004</c:v>
                </c:pt>
                <c:pt idx="189">
                  <c:v>0.49</c:v>
                </c:pt>
                <c:pt idx="190">
                  <c:v>0.41</c:v>
                </c:pt>
                <c:pt idx="191">
                  <c:v>0.64</c:v>
                </c:pt>
                <c:pt idx="192">
                  <c:v>0.60199999999999998</c:v>
                </c:pt>
                <c:pt idx="193">
                  <c:v>0.435</c:v>
                </c:pt>
                <c:pt idx="194">
                  <c:v>1.78</c:v>
                </c:pt>
                <c:pt idx="195">
                  <c:v>0.84899999999999998</c:v>
                </c:pt>
                <c:pt idx="196">
                  <c:v>0.93100000000000005</c:v>
                </c:pt>
                <c:pt idx="197">
                  <c:v>0.57999999999999996</c:v>
                </c:pt>
                <c:pt idx="198">
                  <c:v>0.82599999999999996</c:v>
                </c:pt>
                <c:pt idx="199">
                  <c:v>0.377</c:v>
                </c:pt>
                <c:pt idx="200">
                  <c:v>0.67300000000000004</c:v>
                </c:pt>
                <c:pt idx="201">
                  <c:v>0.499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1-4E5A-9CD4-C8961D784B24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Data'!$BF$4:$BF$205</c:f>
              <c:numCache>
                <c:formatCode>General</c:formatCode>
                <c:ptCount val="202"/>
                <c:pt idx="1">
                  <c:v>0.6</c:v>
                </c:pt>
                <c:pt idx="3">
                  <c:v>0.3</c:v>
                </c:pt>
                <c:pt idx="5">
                  <c:v>0.42</c:v>
                </c:pt>
                <c:pt idx="7">
                  <c:v>0.69</c:v>
                </c:pt>
                <c:pt idx="11">
                  <c:v>0.48</c:v>
                </c:pt>
                <c:pt idx="17">
                  <c:v>0.27</c:v>
                </c:pt>
                <c:pt idx="19">
                  <c:v>0.48</c:v>
                </c:pt>
                <c:pt idx="21">
                  <c:v>0.41</c:v>
                </c:pt>
                <c:pt idx="23">
                  <c:v>0.34</c:v>
                </c:pt>
                <c:pt idx="25">
                  <c:v>2</c:v>
                </c:pt>
                <c:pt idx="28">
                  <c:v>0.44</c:v>
                </c:pt>
                <c:pt idx="34">
                  <c:v>0.41</c:v>
                </c:pt>
                <c:pt idx="36">
                  <c:v>0.63</c:v>
                </c:pt>
                <c:pt idx="38">
                  <c:v>2.1</c:v>
                </c:pt>
                <c:pt idx="40">
                  <c:v>0.99</c:v>
                </c:pt>
                <c:pt idx="42">
                  <c:v>0.2</c:v>
                </c:pt>
                <c:pt idx="48">
                  <c:v>0.65</c:v>
                </c:pt>
                <c:pt idx="52">
                  <c:v>0.47</c:v>
                </c:pt>
                <c:pt idx="54">
                  <c:v>0.31</c:v>
                </c:pt>
                <c:pt idx="56">
                  <c:v>0.41</c:v>
                </c:pt>
                <c:pt idx="58">
                  <c:v>0.25</c:v>
                </c:pt>
                <c:pt idx="60">
                  <c:v>0.23</c:v>
                </c:pt>
                <c:pt idx="66">
                  <c:v>2</c:v>
                </c:pt>
                <c:pt idx="70">
                  <c:v>0.45</c:v>
                </c:pt>
                <c:pt idx="72">
                  <c:v>0.33</c:v>
                </c:pt>
                <c:pt idx="74">
                  <c:v>0.31</c:v>
                </c:pt>
                <c:pt idx="76">
                  <c:v>0.23</c:v>
                </c:pt>
                <c:pt idx="78">
                  <c:v>0.18</c:v>
                </c:pt>
                <c:pt idx="86">
                  <c:v>0.63</c:v>
                </c:pt>
                <c:pt idx="89">
                  <c:v>0.72</c:v>
                </c:pt>
                <c:pt idx="93">
                  <c:v>0.89</c:v>
                </c:pt>
                <c:pt idx="95">
                  <c:v>0.46</c:v>
                </c:pt>
                <c:pt idx="97">
                  <c:v>0.49</c:v>
                </c:pt>
                <c:pt idx="101">
                  <c:v>1.2</c:v>
                </c:pt>
                <c:pt idx="110">
                  <c:v>0.61</c:v>
                </c:pt>
                <c:pt idx="112">
                  <c:v>0.47</c:v>
                </c:pt>
                <c:pt idx="114">
                  <c:v>0.28999999999999998</c:v>
                </c:pt>
                <c:pt idx="116">
                  <c:v>0.2</c:v>
                </c:pt>
                <c:pt idx="118">
                  <c:v>0.27</c:v>
                </c:pt>
                <c:pt idx="124">
                  <c:v>0.38</c:v>
                </c:pt>
                <c:pt idx="129">
                  <c:v>0.48</c:v>
                </c:pt>
                <c:pt idx="131">
                  <c:v>0.3</c:v>
                </c:pt>
                <c:pt idx="133">
                  <c:v>0.17</c:v>
                </c:pt>
                <c:pt idx="135">
                  <c:v>0.28000000000000003</c:v>
                </c:pt>
                <c:pt idx="137">
                  <c:v>0.41</c:v>
                </c:pt>
                <c:pt idx="141">
                  <c:v>1.2</c:v>
                </c:pt>
                <c:pt idx="144">
                  <c:v>0.9</c:v>
                </c:pt>
                <c:pt idx="146">
                  <c:v>0.3</c:v>
                </c:pt>
                <c:pt idx="147">
                  <c:v>0.27</c:v>
                </c:pt>
                <c:pt idx="148">
                  <c:v>0.75</c:v>
                </c:pt>
                <c:pt idx="149">
                  <c:v>0.88</c:v>
                </c:pt>
                <c:pt idx="150">
                  <c:v>0.78</c:v>
                </c:pt>
                <c:pt idx="151">
                  <c:v>0.31</c:v>
                </c:pt>
                <c:pt idx="152">
                  <c:v>0.76</c:v>
                </c:pt>
                <c:pt idx="153">
                  <c:v>1.8</c:v>
                </c:pt>
                <c:pt idx="154">
                  <c:v>0.35</c:v>
                </c:pt>
                <c:pt idx="155">
                  <c:v>1.4</c:v>
                </c:pt>
                <c:pt idx="156">
                  <c:v>0.67</c:v>
                </c:pt>
                <c:pt idx="157">
                  <c:v>0.82</c:v>
                </c:pt>
                <c:pt idx="158">
                  <c:v>2.6</c:v>
                </c:pt>
                <c:pt idx="159">
                  <c:v>0.61</c:v>
                </c:pt>
                <c:pt idx="160">
                  <c:v>0.53</c:v>
                </c:pt>
                <c:pt idx="161">
                  <c:v>0.43</c:v>
                </c:pt>
                <c:pt idx="162">
                  <c:v>0.54</c:v>
                </c:pt>
                <c:pt idx="163">
                  <c:v>0.48</c:v>
                </c:pt>
                <c:pt idx="164">
                  <c:v>0.56999999999999995</c:v>
                </c:pt>
                <c:pt idx="165">
                  <c:v>0.56999999999999995</c:v>
                </c:pt>
                <c:pt idx="166">
                  <c:v>0.64</c:v>
                </c:pt>
                <c:pt idx="168">
                  <c:v>0.49</c:v>
                </c:pt>
                <c:pt idx="169">
                  <c:v>0.66</c:v>
                </c:pt>
                <c:pt idx="170">
                  <c:v>0.51</c:v>
                </c:pt>
                <c:pt idx="171">
                  <c:v>0.38</c:v>
                </c:pt>
                <c:pt idx="172">
                  <c:v>0.42</c:v>
                </c:pt>
                <c:pt idx="173">
                  <c:v>0.82</c:v>
                </c:pt>
                <c:pt idx="174">
                  <c:v>0.64</c:v>
                </c:pt>
                <c:pt idx="175">
                  <c:v>0.43</c:v>
                </c:pt>
                <c:pt idx="176">
                  <c:v>1</c:v>
                </c:pt>
                <c:pt idx="177">
                  <c:v>1.4</c:v>
                </c:pt>
                <c:pt idx="178">
                  <c:v>2.6</c:v>
                </c:pt>
                <c:pt idx="179">
                  <c:v>0.59</c:v>
                </c:pt>
                <c:pt idx="180">
                  <c:v>1.7</c:v>
                </c:pt>
                <c:pt idx="181">
                  <c:v>0.28000000000000003</c:v>
                </c:pt>
                <c:pt idx="182">
                  <c:v>1.1000000000000001</c:v>
                </c:pt>
                <c:pt idx="183">
                  <c:v>0.72</c:v>
                </c:pt>
                <c:pt idx="184">
                  <c:v>0.34</c:v>
                </c:pt>
                <c:pt idx="185">
                  <c:v>0.57999999999999996</c:v>
                </c:pt>
                <c:pt idx="186">
                  <c:v>0.38</c:v>
                </c:pt>
                <c:pt idx="187">
                  <c:v>0.55000000000000004</c:v>
                </c:pt>
                <c:pt idx="188">
                  <c:v>0.56999999999999995</c:v>
                </c:pt>
                <c:pt idx="189">
                  <c:v>0.38</c:v>
                </c:pt>
                <c:pt idx="190">
                  <c:v>0.31</c:v>
                </c:pt>
                <c:pt idx="191">
                  <c:v>0.39</c:v>
                </c:pt>
                <c:pt idx="192">
                  <c:v>0.39600000000000002</c:v>
                </c:pt>
                <c:pt idx="193">
                  <c:v>0.68300000000000005</c:v>
                </c:pt>
                <c:pt idx="194">
                  <c:v>1.21</c:v>
                </c:pt>
                <c:pt idx="195">
                  <c:v>1.7</c:v>
                </c:pt>
                <c:pt idx="196">
                  <c:v>0.79700000000000004</c:v>
                </c:pt>
                <c:pt idx="197">
                  <c:v>0.49399999999999999</c:v>
                </c:pt>
                <c:pt idx="198">
                  <c:v>0.77100000000000002</c:v>
                </c:pt>
                <c:pt idx="199">
                  <c:v>0.46200000000000002</c:v>
                </c:pt>
                <c:pt idx="200">
                  <c:v>0.47499999999999998</c:v>
                </c:pt>
                <c:pt idx="201">
                  <c:v>0.44600000000000001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1-4E5A-9CD4-C8961D78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77888"/>
        <c:axId val="63879424"/>
      </c:lineChart>
      <c:catAx>
        <c:axId val="6387788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3879424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3879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3.5526315789473718E-2"/>
              <c:y val="0.250759098411667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877888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6754399778974996"/>
          <c:y val="0.91145650682928647"/>
          <c:w val="0.60482497582539063"/>
          <c:h val="6.13739386560474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Total Phosphorus Concentrations</a:t>
            </a:r>
          </a:p>
        </c:rich>
      </c:tx>
      <c:layout>
        <c:manualLayout>
          <c:xMode val="edge"/>
          <c:yMode val="edge"/>
          <c:x val="0.24250325945241252"/>
          <c:y val="2.92887029288703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46675358539813"/>
          <c:y val="0.14504903414269929"/>
          <c:w val="0.8279009126466772"/>
          <c:h val="0.55633120415351678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Data'!$AT$4:$AT$205</c:f>
              <c:numCache>
                <c:formatCode>General</c:formatCode>
                <c:ptCount val="202"/>
                <c:pt idx="1">
                  <c:v>7.9000000000000001E-2</c:v>
                </c:pt>
                <c:pt idx="3">
                  <c:v>2.1000000000000001E-2</c:v>
                </c:pt>
                <c:pt idx="5">
                  <c:v>2.7E-2</c:v>
                </c:pt>
                <c:pt idx="7">
                  <c:v>7.1999999999999995E-2</c:v>
                </c:pt>
                <c:pt idx="11">
                  <c:v>7.1999999999999995E-2</c:v>
                </c:pt>
                <c:pt idx="17">
                  <c:v>2.7E-2</c:v>
                </c:pt>
                <c:pt idx="19">
                  <c:v>2.4E-2</c:v>
                </c:pt>
                <c:pt idx="21">
                  <c:v>5.1999999999999998E-2</c:v>
                </c:pt>
                <c:pt idx="23">
                  <c:v>2.1000000000000001E-2</c:v>
                </c:pt>
                <c:pt idx="25">
                  <c:v>2.1000000000000001E-2</c:v>
                </c:pt>
                <c:pt idx="28">
                  <c:v>0.02</c:v>
                </c:pt>
                <c:pt idx="34">
                  <c:v>2.3E-2</c:v>
                </c:pt>
                <c:pt idx="36">
                  <c:v>5.2999999999999999E-2</c:v>
                </c:pt>
                <c:pt idx="38">
                  <c:v>2.7E-2</c:v>
                </c:pt>
                <c:pt idx="40">
                  <c:v>7.9000000000000001E-2</c:v>
                </c:pt>
                <c:pt idx="42">
                  <c:v>2.1999999999999999E-2</c:v>
                </c:pt>
                <c:pt idx="48">
                  <c:v>0.49</c:v>
                </c:pt>
                <c:pt idx="52">
                  <c:v>2.9000000000000001E-2</c:v>
                </c:pt>
                <c:pt idx="54">
                  <c:v>2.3E-2</c:v>
                </c:pt>
                <c:pt idx="56">
                  <c:v>1.0999999999999999E-2</c:v>
                </c:pt>
                <c:pt idx="58">
                  <c:v>0.02</c:v>
                </c:pt>
                <c:pt idx="60">
                  <c:v>2.3E-2</c:v>
                </c:pt>
                <c:pt idx="66">
                  <c:v>7.0999999999999994E-2</c:v>
                </c:pt>
                <c:pt idx="70">
                  <c:v>1.1000000000000001</c:v>
                </c:pt>
                <c:pt idx="72">
                  <c:v>4.8000000000000001E-2</c:v>
                </c:pt>
                <c:pt idx="74">
                  <c:v>2.5999999999999999E-2</c:v>
                </c:pt>
                <c:pt idx="76">
                  <c:v>1.4E-2</c:v>
                </c:pt>
                <c:pt idx="78">
                  <c:v>5.0999999999999997E-2</c:v>
                </c:pt>
                <c:pt idx="86">
                  <c:v>0.15</c:v>
                </c:pt>
                <c:pt idx="89">
                  <c:v>0.08</c:v>
                </c:pt>
                <c:pt idx="93">
                  <c:v>3.6999999999999998E-2</c:v>
                </c:pt>
                <c:pt idx="95">
                  <c:v>2.5000000000000001E-2</c:v>
                </c:pt>
                <c:pt idx="97">
                  <c:v>2.8000000000000001E-2</c:v>
                </c:pt>
                <c:pt idx="101">
                  <c:v>4.4999999999999998E-2</c:v>
                </c:pt>
                <c:pt idx="110">
                  <c:v>9.1999999999999998E-2</c:v>
                </c:pt>
                <c:pt idx="112">
                  <c:v>2.3E-2</c:v>
                </c:pt>
                <c:pt idx="114">
                  <c:v>3.6999999999999998E-2</c:v>
                </c:pt>
                <c:pt idx="116">
                  <c:v>1.4999999999999999E-2</c:v>
                </c:pt>
                <c:pt idx="118">
                  <c:v>2.7E-2</c:v>
                </c:pt>
                <c:pt idx="124">
                  <c:v>4.7E-2</c:v>
                </c:pt>
                <c:pt idx="129">
                  <c:v>7.3999999999999996E-2</c:v>
                </c:pt>
                <c:pt idx="131">
                  <c:v>0.02</c:v>
                </c:pt>
                <c:pt idx="133">
                  <c:v>1.7000000000000001E-2</c:v>
                </c:pt>
                <c:pt idx="135">
                  <c:v>2.3E-2</c:v>
                </c:pt>
                <c:pt idx="137">
                  <c:v>1.9E-2</c:v>
                </c:pt>
                <c:pt idx="141">
                  <c:v>6.3E-2</c:v>
                </c:pt>
                <c:pt idx="144">
                  <c:v>8.6999999999999994E-2</c:v>
                </c:pt>
                <c:pt idx="146">
                  <c:v>0.02</c:v>
                </c:pt>
                <c:pt idx="147">
                  <c:v>4.4999999999999998E-2</c:v>
                </c:pt>
                <c:pt idx="148">
                  <c:v>2.4E-2</c:v>
                </c:pt>
                <c:pt idx="149">
                  <c:v>0.08</c:v>
                </c:pt>
                <c:pt idx="150">
                  <c:v>1.9E-2</c:v>
                </c:pt>
                <c:pt idx="151">
                  <c:v>2.8000000000000001E-2</c:v>
                </c:pt>
                <c:pt idx="152">
                  <c:v>4.8000000000000001E-2</c:v>
                </c:pt>
                <c:pt idx="153">
                  <c:v>2.1999999999999999E-2</c:v>
                </c:pt>
                <c:pt idx="154">
                  <c:v>2.3E-2</c:v>
                </c:pt>
                <c:pt idx="155">
                  <c:v>4.2000000000000003E-2</c:v>
                </c:pt>
                <c:pt idx="156">
                  <c:v>3.1E-2</c:v>
                </c:pt>
                <c:pt idx="157">
                  <c:v>3.3000000000000002E-2</c:v>
                </c:pt>
                <c:pt idx="158">
                  <c:v>0.13</c:v>
                </c:pt>
                <c:pt idx="159">
                  <c:v>4.2000000000000003E-2</c:v>
                </c:pt>
                <c:pt idx="160">
                  <c:v>0.12</c:v>
                </c:pt>
                <c:pt idx="161">
                  <c:v>7.1999999999999995E-2</c:v>
                </c:pt>
                <c:pt idx="162">
                  <c:v>3.6999999999999998E-2</c:v>
                </c:pt>
                <c:pt idx="163">
                  <c:v>0.93</c:v>
                </c:pt>
                <c:pt idx="164">
                  <c:v>2.5</c:v>
                </c:pt>
                <c:pt idx="165">
                  <c:v>0.23</c:v>
                </c:pt>
                <c:pt idx="166">
                  <c:v>0.17</c:v>
                </c:pt>
                <c:pt idx="168">
                  <c:v>4.8000000000000001E-2</c:v>
                </c:pt>
                <c:pt idx="169">
                  <c:v>0.02</c:v>
                </c:pt>
                <c:pt idx="170">
                  <c:v>2.4E-2</c:v>
                </c:pt>
                <c:pt idx="171">
                  <c:v>0.04</c:v>
                </c:pt>
                <c:pt idx="172">
                  <c:v>3.2000000000000001E-2</c:v>
                </c:pt>
                <c:pt idx="173">
                  <c:v>2.7E-2</c:v>
                </c:pt>
                <c:pt idx="174">
                  <c:v>7.0000000000000007E-2</c:v>
                </c:pt>
                <c:pt idx="175">
                  <c:v>4.4999999999999998E-2</c:v>
                </c:pt>
                <c:pt idx="176">
                  <c:v>0.48</c:v>
                </c:pt>
                <c:pt idx="177">
                  <c:v>1.2</c:v>
                </c:pt>
                <c:pt idx="178">
                  <c:v>0.62</c:v>
                </c:pt>
                <c:pt idx="179">
                  <c:v>3.7</c:v>
                </c:pt>
                <c:pt idx="180">
                  <c:v>1.8</c:v>
                </c:pt>
                <c:pt idx="181">
                  <c:v>0.22</c:v>
                </c:pt>
                <c:pt idx="182">
                  <c:v>3.3</c:v>
                </c:pt>
                <c:pt idx="183">
                  <c:v>0.76</c:v>
                </c:pt>
                <c:pt idx="184">
                  <c:v>0.23</c:v>
                </c:pt>
                <c:pt idx="185">
                  <c:v>1.6E-2</c:v>
                </c:pt>
                <c:pt idx="186">
                  <c:v>9.4E-2</c:v>
                </c:pt>
                <c:pt idx="187">
                  <c:v>1.7999999999999999E-2</c:v>
                </c:pt>
                <c:pt idx="188">
                  <c:v>1.6E-2</c:v>
                </c:pt>
                <c:pt idx="189">
                  <c:v>1.9E-2</c:v>
                </c:pt>
                <c:pt idx="190">
                  <c:v>2.4E-2</c:v>
                </c:pt>
                <c:pt idx="191">
                  <c:v>3.5999999999999997E-2</c:v>
                </c:pt>
                <c:pt idx="192">
                  <c:v>4.8000000000000001E-2</c:v>
                </c:pt>
                <c:pt idx="193">
                  <c:v>4.9000000000000002E-2</c:v>
                </c:pt>
                <c:pt idx="194">
                  <c:v>1.65</c:v>
                </c:pt>
                <c:pt idx="195">
                  <c:v>0.17299999999999999</c:v>
                </c:pt>
                <c:pt idx="196">
                  <c:v>0.14499999999999999</c:v>
                </c:pt>
                <c:pt idx="197">
                  <c:v>0.11600000000000001</c:v>
                </c:pt>
                <c:pt idx="198">
                  <c:v>0.80700000000000005</c:v>
                </c:pt>
                <c:pt idx="199">
                  <c:v>0.17599999999999999</c:v>
                </c:pt>
                <c:pt idx="200">
                  <c:v>0.24</c:v>
                </c:pt>
                <c:pt idx="20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2B-4C82-AAFC-64AB02DE029D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Data'!$BG$4:$BG$205</c:f>
              <c:numCache>
                <c:formatCode>General</c:formatCode>
                <c:ptCount val="202"/>
                <c:pt idx="1">
                  <c:v>0.113</c:v>
                </c:pt>
                <c:pt idx="3">
                  <c:v>2.3E-2</c:v>
                </c:pt>
                <c:pt idx="5">
                  <c:v>6.0999999999999999E-2</c:v>
                </c:pt>
                <c:pt idx="7">
                  <c:v>0.14799999999999999</c:v>
                </c:pt>
                <c:pt idx="11">
                  <c:v>0.12</c:v>
                </c:pt>
                <c:pt idx="17">
                  <c:v>2.5999999999999999E-2</c:v>
                </c:pt>
                <c:pt idx="19">
                  <c:v>0.251</c:v>
                </c:pt>
                <c:pt idx="21">
                  <c:v>5.8000000000000003E-2</c:v>
                </c:pt>
                <c:pt idx="23">
                  <c:v>2.1000000000000001E-2</c:v>
                </c:pt>
                <c:pt idx="25">
                  <c:v>2.1999999999999999E-2</c:v>
                </c:pt>
                <c:pt idx="28">
                  <c:v>1.7999999999999999E-2</c:v>
                </c:pt>
                <c:pt idx="33">
                  <c:v>0</c:v>
                </c:pt>
                <c:pt idx="34">
                  <c:v>2.3E-2</c:v>
                </c:pt>
                <c:pt idx="36">
                  <c:v>5.1999999999999998E-2</c:v>
                </c:pt>
                <c:pt idx="38">
                  <c:v>1.2E-2</c:v>
                </c:pt>
                <c:pt idx="40">
                  <c:v>0.13</c:v>
                </c:pt>
                <c:pt idx="42">
                  <c:v>1.4E-2</c:v>
                </c:pt>
                <c:pt idx="48">
                  <c:v>0.75</c:v>
                </c:pt>
                <c:pt idx="52">
                  <c:v>7.6999999999999999E-2</c:v>
                </c:pt>
                <c:pt idx="54">
                  <c:v>3.3000000000000002E-2</c:v>
                </c:pt>
                <c:pt idx="56">
                  <c:v>1.4999999999999999E-2</c:v>
                </c:pt>
                <c:pt idx="58">
                  <c:v>0.02</c:v>
                </c:pt>
                <c:pt idx="60">
                  <c:v>1.6E-2</c:v>
                </c:pt>
                <c:pt idx="66">
                  <c:v>0.64</c:v>
                </c:pt>
                <c:pt idx="70">
                  <c:v>1.6</c:v>
                </c:pt>
                <c:pt idx="72">
                  <c:v>4.8000000000000001E-2</c:v>
                </c:pt>
                <c:pt idx="74">
                  <c:v>4.3999999999999997E-2</c:v>
                </c:pt>
                <c:pt idx="76">
                  <c:v>1.4E-2</c:v>
                </c:pt>
                <c:pt idx="78">
                  <c:v>0.04</c:v>
                </c:pt>
                <c:pt idx="86">
                  <c:v>0.47</c:v>
                </c:pt>
                <c:pt idx="89">
                  <c:v>0.15</c:v>
                </c:pt>
                <c:pt idx="93">
                  <c:v>9.8000000000000004E-2</c:v>
                </c:pt>
                <c:pt idx="95">
                  <c:v>0.02</c:v>
                </c:pt>
                <c:pt idx="97">
                  <c:v>4.2999999999999997E-2</c:v>
                </c:pt>
                <c:pt idx="101">
                  <c:v>0.34</c:v>
                </c:pt>
                <c:pt idx="110">
                  <c:v>0.17</c:v>
                </c:pt>
                <c:pt idx="112">
                  <c:v>0.21</c:v>
                </c:pt>
                <c:pt idx="114">
                  <c:v>3.4000000000000002E-2</c:v>
                </c:pt>
                <c:pt idx="116">
                  <c:v>1.6E-2</c:v>
                </c:pt>
                <c:pt idx="118">
                  <c:v>0.25</c:v>
                </c:pt>
                <c:pt idx="124">
                  <c:v>4.2000000000000003E-2</c:v>
                </c:pt>
                <c:pt idx="129">
                  <c:v>0.62</c:v>
                </c:pt>
                <c:pt idx="131">
                  <c:v>0.14000000000000001</c:v>
                </c:pt>
                <c:pt idx="133">
                  <c:v>1.7000000000000001E-2</c:v>
                </c:pt>
                <c:pt idx="135">
                  <c:v>2.5000000000000001E-2</c:v>
                </c:pt>
                <c:pt idx="137">
                  <c:v>9.6000000000000002E-2</c:v>
                </c:pt>
                <c:pt idx="141">
                  <c:v>0.48</c:v>
                </c:pt>
                <c:pt idx="144">
                  <c:v>0.23</c:v>
                </c:pt>
                <c:pt idx="146">
                  <c:v>0.3</c:v>
                </c:pt>
                <c:pt idx="147">
                  <c:v>6.4000000000000001E-2</c:v>
                </c:pt>
                <c:pt idx="148">
                  <c:v>2.8000000000000001E-2</c:v>
                </c:pt>
                <c:pt idx="149">
                  <c:v>0.16</c:v>
                </c:pt>
                <c:pt idx="150">
                  <c:v>1.7999999999999999E-2</c:v>
                </c:pt>
                <c:pt idx="151">
                  <c:v>3.4000000000000002E-2</c:v>
                </c:pt>
                <c:pt idx="152">
                  <c:v>0.15</c:v>
                </c:pt>
                <c:pt idx="153">
                  <c:v>0.31</c:v>
                </c:pt>
                <c:pt idx="154">
                  <c:v>3.1E-2</c:v>
                </c:pt>
                <c:pt idx="155">
                  <c:v>0.13</c:v>
                </c:pt>
                <c:pt idx="156">
                  <c:v>0.4</c:v>
                </c:pt>
                <c:pt idx="157">
                  <c:v>0.23</c:v>
                </c:pt>
                <c:pt idx="158">
                  <c:v>0.65</c:v>
                </c:pt>
                <c:pt idx="159">
                  <c:v>0.23</c:v>
                </c:pt>
                <c:pt idx="160">
                  <c:v>0.41</c:v>
                </c:pt>
                <c:pt idx="161">
                  <c:v>0.2</c:v>
                </c:pt>
                <c:pt idx="162">
                  <c:v>6.4000000000000001E-2</c:v>
                </c:pt>
                <c:pt idx="163">
                  <c:v>0.4</c:v>
                </c:pt>
                <c:pt idx="164">
                  <c:v>0.87</c:v>
                </c:pt>
                <c:pt idx="165">
                  <c:v>0.13</c:v>
                </c:pt>
                <c:pt idx="166">
                  <c:v>0.23</c:v>
                </c:pt>
                <c:pt idx="168">
                  <c:v>0.72</c:v>
                </c:pt>
                <c:pt idx="169">
                  <c:v>0.2</c:v>
                </c:pt>
                <c:pt idx="170">
                  <c:v>0.11</c:v>
                </c:pt>
                <c:pt idx="171">
                  <c:v>3.5000000000000003E-2</c:v>
                </c:pt>
                <c:pt idx="172">
                  <c:v>8.1000000000000003E-2</c:v>
                </c:pt>
                <c:pt idx="173">
                  <c:v>0.2</c:v>
                </c:pt>
                <c:pt idx="174">
                  <c:v>0.17</c:v>
                </c:pt>
                <c:pt idx="175">
                  <c:v>0.12</c:v>
                </c:pt>
                <c:pt idx="176">
                  <c:v>0.04</c:v>
                </c:pt>
                <c:pt idx="177">
                  <c:v>1.3</c:v>
                </c:pt>
                <c:pt idx="178">
                  <c:v>0.52</c:v>
                </c:pt>
                <c:pt idx="179">
                  <c:v>0.97</c:v>
                </c:pt>
                <c:pt idx="180">
                  <c:v>0.98</c:v>
                </c:pt>
                <c:pt idx="181">
                  <c:v>0.28000000000000003</c:v>
                </c:pt>
                <c:pt idx="182">
                  <c:v>0.81</c:v>
                </c:pt>
                <c:pt idx="183">
                  <c:v>0.31</c:v>
                </c:pt>
                <c:pt idx="184">
                  <c:v>7.0000000000000007E-2</c:v>
                </c:pt>
                <c:pt idx="185">
                  <c:v>0.15</c:v>
                </c:pt>
                <c:pt idx="186">
                  <c:v>6.3E-2</c:v>
                </c:pt>
                <c:pt idx="187">
                  <c:v>2.5999999999999999E-2</c:v>
                </c:pt>
                <c:pt idx="188">
                  <c:v>0.12</c:v>
                </c:pt>
                <c:pt idx="189">
                  <c:v>3.6999999999999998E-2</c:v>
                </c:pt>
                <c:pt idx="190">
                  <c:v>2.7E-2</c:v>
                </c:pt>
                <c:pt idx="191">
                  <c:v>3.5000000000000003E-2</c:v>
                </c:pt>
                <c:pt idx="192">
                  <c:v>0.05</c:v>
                </c:pt>
                <c:pt idx="193">
                  <c:v>5.8000000000000003E-2</c:v>
                </c:pt>
                <c:pt idx="194">
                  <c:v>0.76400000000000001</c:v>
                </c:pt>
                <c:pt idx="195">
                  <c:v>0.94</c:v>
                </c:pt>
                <c:pt idx="196">
                  <c:v>0.47099999999999997</c:v>
                </c:pt>
                <c:pt idx="197">
                  <c:v>0.48899999999999999</c:v>
                </c:pt>
                <c:pt idx="198">
                  <c:v>0.61799999999999999</c:v>
                </c:pt>
                <c:pt idx="199">
                  <c:v>0.255</c:v>
                </c:pt>
                <c:pt idx="200">
                  <c:v>0.77900000000000003</c:v>
                </c:pt>
                <c:pt idx="201">
                  <c:v>0.14799999999999999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B-4C82-AAFC-64AB02DE0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70688"/>
        <c:axId val="63992960"/>
      </c:lineChart>
      <c:catAx>
        <c:axId val="6397068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399296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3992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6944806605823587E-2"/>
              <c:y val="0.218113467690683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970688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707953063885268"/>
          <c:y val="0.91149649385482079"/>
          <c:w val="0.61147327249022165"/>
          <c:h val="5.615648933076251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BOD Concentrations</a:t>
            </a:r>
          </a:p>
        </c:rich>
      </c:tx>
      <c:layout>
        <c:manualLayout>
          <c:xMode val="edge"/>
          <c:yMode val="edge"/>
          <c:x val="0.31229228236234313"/>
          <c:y val="5.10066454459150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091815104139648E-2"/>
          <c:y val="0.1672861760048589"/>
          <c:w val="0.84313596627193255"/>
          <c:h val="0.5408763264814429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Data'!$AO$4:$AO$205</c:f>
              <c:numCache>
                <c:formatCode>General</c:formatCode>
                <c:ptCount val="202"/>
                <c:pt idx="1">
                  <c:v>2</c:v>
                </c:pt>
                <c:pt idx="3">
                  <c:v>2</c:v>
                </c:pt>
                <c:pt idx="5">
                  <c:v>2</c:v>
                </c:pt>
                <c:pt idx="7">
                  <c:v>2</c:v>
                </c:pt>
                <c:pt idx="11">
                  <c:v>2</c:v>
                </c:pt>
                <c:pt idx="17">
                  <c:v>2</c:v>
                </c:pt>
                <c:pt idx="19">
                  <c:v>2</c:v>
                </c:pt>
                <c:pt idx="21">
                  <c:v>2</c:v>
                </c:pt>
                <c:pt idx="23">
                  <c:v>2</c:v>
                </c:pt>
                <c:pt idx="25">
                  <c:v>0.6</c:v>
                </c:pt>
                <c:pt idx="28">
                  <c:v>0.5</c:v>
                </c:pt>
                <c:pt idx="34">
                  <c:v>0.5</c:v>
                </c:pt>
                <c:pt idx="36">
                  <c:v>0.87</c:v>
                </c:pt>
                <c:pt idx="38">
                  <c:v>0.5</c:v>
                </c:pt>
                <c:pt idx="40">
                  <c:v>3.2</c:v>
                </c:pt>
                <c:pt idx="42">
                  <c:v>0.81</c:v>
                </c:pt>
                <c:pt idx="48">
                  <c:v>0.91</c:v>
                </c:pt>
                <c:pt idx="52">
                  <c:v>0.5</c:v>
                </c:pt>
                <c:pt idx="54">
                  <c:v>0.5</c:v>
                </c:pt>
                <c:pt idx="56">
                  <c:v>0.61</c:v>
                </c:pt>
                <c:pt idx="58">
                  <c:v>0.62</c:v>
                </c:pt>
                <c:pt idx="60">
                  <c:v>0.5</c:v>
                </c:pt>
                <c:pt idx="66">
                  <c:v>1</c:v>
                </c:pt>
                <c:pt idx="70">
                  <c:v>0.5</c:v>
                </c:pt>
                <c:pt idx="72">
                  <c:v>0.5</c:v>
                </c:pt>
                <c:pt idx="74">
                  <c:v>0.9</c:v>
                </c:pt>
                <c:pt idx="76">
                  <c:v>0.55000000000000004</c:v>
                </c:pt>
                <c:pt idx="78">
                  <c:v>0.5</c:v>
                </c:pt>
                <c:pt idx="86">
                  <c:v>0.87</c:v>
                </c:pt>
                <c:pt idx="89">
                  <c:v>2.1</c:v>
                </c:pt>
                <c:pt idx="93">
                  <c:v>0.51</c:v>
                </c:pt>
                <c:pt idx="95">
                  <c:v>0.5</c:v>
                </c:pt>
                <c:pt idx="97">
                  <c:v>0.5</c:v>
                </c:pt>
                <c:pt idx="101">
                  <c:v>0.65</c:v>
                </c:pt>
                <c:pt idx="110">
                  <c:v>1.5</c:v>
                </c:pt>
                <c:pt idx="112">
                  <c:v>0.5</c:v>
                </c:pt>
                <c:pt idx="114">
                  <c:v>0.5</c:v>
                </c:pt>
                <c:pt idx="116">
                  <c:v>0.59</c:v>
                </c:pt>
                <c:pt idx="118">
                  <c:v>0.61</c:v>
                </c:pt>
                <c:pt idx="124">
                  <c:v>0.8</c:v>
                </c:pt>
                <c:pt idx="129">
                  <c:v>1.2</c:v>
                </c:pt>
                <c:pt idx="131">
                  <c:v>0.5</c:v>
                </c:pt>
                <c:pt idx="133">
                  <c:v>0.5</c:v>
                </c:pt>
                <c:pt idx="135">
                  <c:v>0.77</c:v>
                </c:pt>
                <c:pt idx="137">
                  <c:v>0.51</c:v>
                </c:pt>
                <c:pt idx="141">
                  <c:v>0.5</c:v>
                </c:pt>
                <c:pt idx="144">
                  <c:v>0.74</c:v>
                </c:pt>
                <c:pt idx="146">
                  <c:v>0.5</c:v>
                </c:pt>
                <c:pt idx="147">
                  <c:v>0.5</c:v>
                </c:pt>
                <c:pt idx="148">
                  <c:v>0.5</c:v>
                </c:pt>
                <c:pt idx="149">
                  <c:v>1.3</c:v>
                </c:pt>
                <c:pt idx="150">
                  <c:v>0.5</c:v>
                </c:pt>
                <c:pt idx="151">
                  <c:v>0.5</c:v>
                </c:pt>
                <c:pt idx="152">
                  <c:v>0.89</c:v>
                </c:pt>
                <c:pt idx="153">
                  <c:v>0.88</c:v>
                </c:pt>
                <c:pt idx="154">
                  <c:v>1.5</c:v>
                </c:pt>
                <c:pt idx="155">
                  <c:v>0.84</c:v>
                </c:pt>
                <c:pt idx="156">
                  <c:v>0.86</c:v>
                </c:pt>
                <c:pt idx="157">
                  <c:v>0.5</c:v>
                </c:pt>
                <c:pt idx="158">
                  <c:v>0.5</c:v>
                </c:pt>
                <c:pt idx="159">
                  <c:v>1.2</c:v>
                </c:pt>
                <c:pt idx="160">
                  <c:v>0.82</c:v>
                </c:pt>
                <c:pt idx="161">
                  <c:v>0.5</c:v>
                </c:pt>
                <c:pt idx="162">
                  <c:v>0.85</c:v>
                </c:pt>
                <c:pt idx="163">
                  <c:v>0.66</c:v>
                </c:pt>
                <c:pt idx="164">
                  <c:v>1.2</c:v>
                </c:pt>
                <c:pt idx="165">
                  <c:v>0.89</c:v>
                </c:pt>
                <c:pt idx="166">
                  <c:v>0.5</c:v>
                </c:pt>
                <c:pt idx="168">
                  <c:v>0.74</c:v>
                </c:pt>
                <c:pt idx="169">
                  <c:v>2.2999999999999998</c:v>
                </c:pt>
                <c:pt idx="170">
                  <c:v>1.5</c:v>
                </c:pt>
                <c:pt idx="171">
                  <c:v>0.5</c:v>
                </c:pt>
                <c:pt idx="172">
                  <c:v>0.95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1.5</c:v>
                </c:pt>
                <c:pt idx="177">
                  <c:v>1.6</c:v>
                </c:pt>
                <c:pt idx="178">
                  <c:v>2.2999999999999998</c:v>
                </c:pt>
                <c:pt idx="179">
                  <c:v>0.83</c:v>
                </c:pt>
                <c:pt idx="180">
                  <c:v>4</c:v>
                </c:pt>
                <c:pt idx="181">
                  <c:v>1.9</c:v>
                </c:pt>
                <c:pt idx="182">
                  <c:v>1.1000000000000001</c:v>
                </c:pt>
                <c:pt idx="183">
                  <c:v>3.3</c:v>
                </c:pt>
                <c:pt idx="184">
                  <c:v>0.68</c:v>
                </c:pt>
                <c:pt idx="185">
                  <c:v>1.4</c:v>
                </c:pt>
                <c:pt idx="186">
                  <c:v>0.79</c:v>
                </c:pt>
                <c:pt idx="187">
                  <c:v>0.85</c:v>
                </c:pt>
                <c:pt idx="188">
                  <c:v>0.72</c:v>
                </c:pt>
                <c:pt idx="189">
                  <c:v>1.1000000000000001</c:v>
                </c:pt>
                <c:pt idx="190">
                  <c:v>1.3</c:v>
                </c:pt>
                <c:pt idx="191">
                  <c:v>0.63</c:v>
                </c:pt>
                <c:pt idx="192">
                  <c:v>2.1</c:v>
                </c:pt>
                <c:pt idx="193">
                  <c:v>0.82</c:v>
                </c:pt>
                <c:pt idx="194">
                  <c:v>1.4</c:v>
                </c:pt>
                <c:pt idx="195">
                  <c:v>0.81</c:v>
                </c:pt>
                <c:pt idx="196">
                  <c:v>1.3</c:v>
                </c:pt>
                <c:pt idx="197">
                  <c:v>2</c:v>
                </c:pt>
                <c:pt idx="198">
                  <c:v>1.2</c:v>
                </c:pt>
                <c:pt idx="199">
                  <c:v>1.6</c:v>
                </c:pt>
                <c:pt idx="200">
                  <c:v>0.5</c:v>
                </c:pt>
                <c:pt idx="201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4-4E62-BF33-EED6671AE004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Data'!$BB$4:$BB$205</c:f>
              <c:numCache>
                <c:formatCode>General</c:formatCode>
                <c:ptCount val="202"/>
                <c:pt idx="1">
                  <c:v>2</c:v>
                </c:pt>
                <c:pt idx="3">
                  <c:v>2</c:v>
                </c:pt>
                <c:pt idx="5">
                  <c:v>2</c:v>
                </c:pt>
                <c:pt idx="7">
                  <c:v>2.2000000000000002</c:v>
                </c:pt>
                <c:pt idx="11">
                  <c:v>2</c:v>
                </c:pt>
                <c:pt idx="17">
                  <c:v>2</c:v>
                </c:pt>
                <c:pt idx="19">
                  <c:v>2</c:v>
                </c:pt>
                <c:pt idx="21">
                  <c:v>2</c:v>
                </c:pt>
                <c:pt idx="23">
                  <c:v>2</c:v>
                </c:pt>
                <c:pt idx="25">
                  <c:v>0.7</c:v>
                </c:pt>
                <c:pt idx="28">
                  <c:v>0.5</c:v>
                </c:pt>
                <c:pt idx="34">
                  <c:v>0.5</c:v>
                </c:pt>
                <c:pt idx="36">
                  <c:v>0.68</c:v>
                </c:pt>
                <c:pt idx="38">
                  <c:v>0.5</c:v>
                </c:pt>
                <c:pt idx="40">
                  <c:v>3.1</c:v>
                </c:pt>
                <c:pt idx="42">
                  <c:v>0.83</c:v>
                </c:pt>
                <c:pt idx="48">
                  <c:v>0.73</c:v>
                </c:pt>
                <c:pt idx="52">
                  <c:v>0.87</c:v>
                </c:pt>
                <c:pt idx="54">
                  <c:v>0.5</c:v>
                </c:pt>
                <c:pt idx="56">
                  <c:v>0.5</c:v>
                </c:pt>
                <c:pt idx="58">
                  <c:v>0.79</c:v>
                </c:pt>
                <c:pt idx="60">
                  <c:v>0.5</c:v>
                </c:pt>
                <c:pt idx="66">
                  <c:v>0.69</c:v>
                </c:pt>
                <c:pt idx="70">
                  <c:v>0.5</c:v>
                </c:pt>
                <c:pt idx="72">
                  <c:v>0.5</c:v>
                </c:pt>
                <c:pt idx="74">
                  <c:v>0.5</c:v>
                </c:pt>
                <c:pt idx="76">
                  <c:v>0.57999999999999996</c:v>
                </c:pt>
                <c:pt idx="78">
                  <c:v>0.5</c:v>
                </c:pt>
                <c:pt idx="86">
                  <c:v>1.2</c:v>
                </c:pt>
                <c:pt idx="89">
                  <c:v>1.9</c:v>
                </c:pt>
                <c:pt idx="93">
                  <c:v>0.55000000000000004</c:v>
                </c:pt>
                <c:pt idx="95">
                  <c:v>0.5</c:v>
                </c:pt>
                <c:pt idx="97">
                  <c:v>0.97</c:v>
                </c:pt>
                <c:pt idx="101">
                  <c:v>0.55000000000000004</c:v>
                </c:pt>
                <c:pt idx="110">
                  <c:v>0.64</c:v>
                </c:pt>
                <c:pt idx="112">
                  <c:v>0.53</c:v>
                </c:pt>
                <c:pt idx="114">
                  <c:v>0.5</c:v>
                </c:pt>
                <c:pt idx="116">
                  <c:v>0.73</c:v>
                </c:pt>
                <c:pt idx="118">
                  <c:v>0.75</c:v>
                </c:pt>
                <c:pt idx="124">
                  <c:v>0.52</c:v>
                </c:pt>
                <c:pt idx="129">
                  <c:v>1.4</c:v>
                </c:pt>
                <c:pt idx="131">
                  <c:v>0.5</c:v>
                </c:pt>
                <c:pt idx="133">
                  <c:v>0.5</c:v>
                </c:pt>
                <c:pt idx="135">
                  <c:v>0.5</c:v>
                </c:pt>
                <c:pt idx="137">
                  <c:v>0.53</c:v>
                </c:pt>
                <c:pt idx="141">
                  <c:v>1.8</c:v>
                </c:pt>
                <c:pt idx="144">
                  <c:v>2.2000000000000002</c:v>
                </c:pt>
                <c:pt idx="146">
                  <c:v>6</c:v>
                </c:pt>
                <c:pt idx="147">
                  <c:v>0.5</c:v>
                </c:pt>
                <c:pt idx="148">
                  <c:v>0.5</c:v>
                </c:pt>
                <c:pt idx="149">
                  <c:v>1.5</c:v>
                </c:pt>
                <c:pt idx="150">
                  <c:v>0.5</c:v>
                </c:pt>
                <c:pt idx="151">
                  <c:v>0.5</c:v>
                </c:pt>
                <c:pt idx="152">
                  <c:v>0.79</c:v>
                </c:pt>
                <c:pt idx="153">
                  <c:v>1.9</c:v>
                </c:pt>
                <c:pt idx="154">
                  <c:v>0.7</c:v>
                </c:pt>
                <c:pt idx="155">
                  <c:v>2.9</c:v>
                </c:pt>
                <c:pt idx="156">
                  <c:v>1.1000000000000001</c:v>
                </c:pt>
                <c:pt idx="157">
                  <c:v>0.85</c:v>
                </c:pt>
                <c:pt idx="158">
                  <c:v>1.4</c:v>
                </c:pt>
                <c:pt idx="159">
                  <c:v>2.2000000000000002</c:v>
                </c:pt>
                <c:pt idx="160">
                  <c:v>1.3</c:v>
                </c:pt>
                <c:pt idx="161">
                  <c:v>0.67</c:v>
                </c:pt>
                <c:pt idx="162">
                  <c:v>2.4</c:v>
                </c:pt>
                <c:pt idx="163">
                  <c:v>0.5</c:v>
                </c:pt>
                <c:pt idx="164">
                  <c:v>1.4</c:v>
                </c:pt>
                <c:pt idx="165">
                  <c:v>1.4</c:v>
                </c:pt>
                <c:pt idx="166">
                  <c:v>1.2</c:v>
                </c:pt>
                <c:pt idx="168">
                  <c:v>0.82</c:v>
                </c:pt>
                <c:pt idx="169">
                  <c:v>0.93</c:v>
                </c:pt>
                <c:pt idx="170">
                  <c:v>1.9</c:v>
                </c:pt>
                <c:pt idx="171">
                  <c:v>0.5</c:v>
                </c:pt>
                <c:pt idx="172">
                  <c:v>0.75</c:v>
                </c:pt>
                <c:pt idx="173">
                  <c:v>0.89</c:v>
                </c:pt>
                <c:pt idx="174">
                  <c:v>1.7</c:v>
                </c:pt>
                <c:pt idx="175">
                  <c:v>0.79</c:v>
                </c:pt>
                <c:pt idx="176">
                  <c:v>1.1000000000000001</c:v>
                </c:pt>
                <c:pt idx="177">
                  <c:v>3.1</c:v>
                </c:pt>
                <c:pt idx="178">
                  <c:v>1.4</c:v>
                </c:pt>
                <c:pt idx="179">
                  <c:v>1.9</c:v>
                </c:pt>
                <c:pt idx="180">
                  <c:v>4.2</c:v>
                </c:pt>
                <c:pt idx="181">
                  <c:v>3.6</c:v>
                </c:pt>
                <c:pt idx="182">
                  <c:v>2.8</c:v>
                </c:pt>
                <c:pt idx="183">
                  <c:v>3</c:v>
                </c:pt>
                <c:pt idx="184">
                  <c:v>0.62</c:v>
                </c:pt>
                <c:pt idx="185">
                  <c:v>0.56999999999999995</c:v>
                </c:pt>
                <c:pt idx="186">
                  <c:v>0.81</c:v>
                </c:pt>
                <c:pt idx="187">
                  <c:v>0.76</c:v>
                </c:pt>
                <c:pt idx="188">
                  <c:v>0.56999999999999995</c:v>
                </c:pt>
                <c:pt idx="189">
                  <c:v>1.7</c:v>
                </c:pt>
                <c:pt idx="190">
                  <c:v>1.1000000000000001</c:v>
                </c:pt>
                <c:pt idx="191">
                  <c:v>1.1000000000000001</c:v>
                </c:pt>
                <c:pt idx="193">
                  <c:v>1.1000000000000001</c:v>
                </c:pt>
                <c:pt idx="194">
                  <c:v>3.9</c:v>
                </c:pt>
                <c:pt idx="195">
                  <c:v>1.1000000000000001</c:v>
                </c:pt>
                <c:pt idx="196">
                  <c:v>1.4</c:v>
                </c:pt>
                <c:pt idx="197">
                  <c:v>1.8</c:v>
                </c:pt>
                <c:pt idx="198">
                  <c:v>1.5</c:v>
                </c:pt>
                <c:pt idx="199">
                  <c:v>2.7</c:v>
                </c:pt>
                <c:pt idx="200">
                  <c:v>1</c:v>
                </c:pt>
                <c:pt idx="20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4-4E62-BF33-EED6671AE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6880"/>
        <c:axId val="64167936"/>
      </c:lineChart>
      <c:catAx>
        <c:axId val="640268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416793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4167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1.971783054677222E-2"/>
              <c:y val="0.261574146069015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026880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1419185282523043"/>
          <c:y val="0.91329821602619621"/>
          <c:w val="0.66521228153567413"/>
          <c:h val="6.1043224951540374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Soluble Reactive Phosphorus Concentrations</a:t>
            </a:r>
          </a:p>
        </c:rich>
      </c:tx>
      <c:layout>
        <c:manualLayout>
          <c:xMode val="edge"/>
          <c:yMode val="edge"/>
          <c:x val="0.16775315080399841"/>
          <c:y val="5.43933054393306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72997887459196"/>
          <c:y val="0.16178543581633947"/>
          <c:w val="0.84794137013361193"/>
          <c:h val="0.51743419101900956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Data'!$I$4:$I$205</c:f>
              <c:numCache>
                <c:formatCode>General</c:formatCode>
                <c:ptCount val="202"/>
                <c:pt idx="1">
                  <c:v>15.34</c:v>
                </c:pt>
                <c:pt idx="3">
                  <c:v>3.88</c:v>
                </c:pt>
                <c:pt idx="5">
                  <c:v>2.9849999999999999</c:v>
                </c:pt>
                <c:pt idx="7">
                  <c:v>7.1909999999999998</c:v>
                </c:pt>
                <c:pt idx="11">
                  <c:v>11.311</c:v>
                </c:pt>
                <c:pt idx="17">
                  <c:v>9.9440000000000008</c:v>
                </c:pt>
                <c:pt idx="19">
                  <c:v>5.452</c:v>
                </c:pt>
                <c:pt idx="21">
                  <c:v>4.4240000000000004</c:v>
                </c:pt>
                <c:pt idx="23">
                  <c:v>4.3140000000000001</c:v>
                </c:pt>
                <c:pt idx="25">
                  <c:v>7.1</c:v>
                </c:pt>
                <c:pt idx="28">
                  <c:v>8.9</c:v>
                </c:pt>
                <c:pt idx="34">
                  <c:v>11</c:v>
                </c:pt>
                <c:pt idx="36">
                  <c:v>7</c:v>
                </c:pt>
                <c:pt idx="38">
                  <c:v>5.5</c:v>
                </c:pt>
                <c:pt idx="40">
                  <c:v>3.4</c:v>
                </c:pt>
                <c:pt idx="42">
                  <c:v>6.7</c:v>
                </c:pt>
                <c:pt idx="48">
                  <c:v>12</c:v>
                </c:pt>
                <c:pt idx="52">
                  <c:v>8.8000000000000007</c:v>
                </c:pt>
                <c:pt idx="54">
                  <c:v>7.9</c:v>
                </c:pt>
                <c:pt idx="56">
                  <c:v>4.7</c:v>
                </c:pt>
                <c:pt idx="58">
                  <c:v>4.7</c:v>
                </c:pt>
                <c:pt idx="60">
                  <c:v>5</c:v>
                </c:pt>
                <c:pt idx="66">
                  <c:v>10</c:v>
                </c:pt>
                <c:pt idx="70">
                  <c:v>8.6</c:v>
                </c:pt>
                <c:pt idx="72">
                  <c:v>8.5</c:v>
                </c:pt>
                <c:pt idx="74">
                  <c:v>3.9</c:v>
                </c:pt>
                <c:pt idx="76">
                  <c:v>2.8</c:v>
                </c:pt>
                <c:pt idx="78">
                  <c:v>6</c:v>
                </c:pt>
                <c:pt idx="86">
                  <c:v>8.9</c:v>
                </c:pt>
                <c:pt idx="89">
                  <c:v>9.8000000000000007</c:v>
                </c:pt>
                <c:pt idx="93">
                  <c:v>7</c:v>
                </c:pt>
                <c:pt idx="95">
                  <c:v>5.8</c:v>
                </c:pt>
                <c:pt idx="97">
                  <c:v>6.3</c:v>
                </c:pt>
                <c:pt idx="101">
                  <c:v>7.9</c:v>
                </c:pt>
                <c:pt idx="110">
                  <c:v>6</c:v>
                </c:pt>
                <c:pt idx="112">
                  <c:v>9.9</c:v>
                </c:pt>
                <c:pt idx="114">
                  <c:v>6.2</c:v>
                </c:pt>
                <c:pt idx="116">
                  <c:v>4.3</c:v>
                </c:pt>
                <c:pt idx="118">
                  <c:v>3.6</c:v>
                </c:pt>
                <c:pt idx="124">
                  <c:v>10</c:v>
                </c:pt>
                <c:pt idx="129">
                  <c:v>5.8</c:v>
                </c:pt>
                <c:pt idx="131">
                  <c:v>5.2</c:v>
                </c:pt>
                <c:pt idx="133">
                  <c:v>5.6</c:v>
                </c:pt>
                <c:pt idx="135">
                  <c:v>3.6</c:v>
                </c:pt>
                <c:pt idx="137">
                  <c:v>7.9</c:v>
                </c:pt>
                <c:pt idx="141">
                  <c:v>9.9</c:v>
                </c:pt>
                <c:pt idx="144">
                  <c:v>11</c:v>
                </c:pt>
                <c:pt idx="146">
                  <c:v>8.4</c:v>
                </c:pt>
                <c:pt idx="147">
                  <c:v>7.8</c:v>
                </c:pt>
                <c:pt idx="148">
                  <c:v>4.5</c:v>
                </c:pt>
                <c:pt idx="149">
                  <c:v>3.4</c:v>
                </c:pt>
                <c:pt idx="150">
                  <c:v>4.9000000000000004</c:v>
                </c:pt>
                <c:pt idx="151">
                  <c:v>5.4</c:v>
                </c:pt>
                <c:pt idx="152">
                  <c:v>5.9</c:v>
                </c:pt>
                <c:pt idx="153">
                  <c:v>7.7</c:v>
                </c:pt>
                <c:pt idx="154">
                  <c:v>8.6</c:v>
                </c:pt>
                <c:pt idx="155">
                  <c:v>6</c:v>
                </c:pt>
                <c:pt idx="156">
                  <c:v>5.6</c:v>
                </c:pt>
                <c:pt idx="157">
                  <c:v>6.5</c:v>
                </c:pt>
                <c:pt idx="158">
                  <c:v>5.7</c:v>
                </c:pt>
                <c:pt idx="159">
                  <c:v>6.1</c:v>
                </c:pt>
                <c:pt idx="160">
                  <c:v>6.9</c:v>
                </c:pt>
                <c:pt idx="161">
                  <c:v>9.1999999999999993</c:v>
                </c:pt>
                <c:pt idx="162">
                  <c:v>9.6</c:v>
                </c:pt>
                <c:pt idx="163">
                  <c:v>11</c:v>
                </c:pt>
                <c:pt idx="164">
                  <c:v>12</c:v>
                </c:pt>
                <c:pt idx="165">
                  <c:v>9.6</c:v>
                </c:pt>
                <c:pt idx="166">
                  <c:v>9.6</c:v>
                </c:pt>
                <c:pt idx="168">
                  <c:v>7.6</c:v>
                </c:pt>
                <c:pt idx="169">
                  <c:v>5.5</c:v>
                </c:pt>
                <c:pt idx="170">
                  <c:v>3.7</c:v>
                </c:pt>
                <c:pt idx="171">
                  <c:v>2.2999999999999998</c:v>
                </c:pt>
                <c:pt idx="172">
                  <c:v>5.3</c:v>
                </c:pt>
                <c:pt idx="173">
                  <c:v>5.9</c:v>
                </c:pt>
                <c:pt idx="174">
                  <c:v>5.2</c:v>
                </c:pt>
                <c:pt idx="175">
                  <c:v>4.5999999999999996</c:v>
                </c:pt>
                <c:pt idx="176">
                  <c:v>3.8</c:v>
                </c:pt>
                <c:pt idx="177">
                  <c:v>9.6999999999999993</c:v>
                </c:pt>
                <c:pt idx="178">
                  <c:v>9.1</c:v>
                </c:pt>
                <c:pt idx="179">
                  <c:v>0</c:v>
                </c:pt>
                <c:pt idx="180">
                  <c:v>0</c:v>
                </c:pt>
                <c:pt idx="181">
                  <c:v>9.3000000000000007</c:v>
                </c:pt>
                <c:pt idx="182">
                  <c:v>9.1999999999999993</c:v>
                </c:pt>
                <c:pt idx="183">
                  <c:v>8.1999999999999993</c:v>
                </c:pt>
                <c:pt idx="184">
                  <c:v>11</c:v>
                </c:pt>
                <c:pt idx="185">
                  <c:v>4.3</c:v>
                </c:pt>
                <c:pt idx="187">
                  <c:v>3.9</c:v>
                </c:pt>
                <c:pt idx="188">
                  <c:v>3.5</c:v>
                </c:pt>
                <c:pt idx="189">
                  <c:v>3.7</c:v>
                </c:pt>
                <c:pt idx="190">
                  <c:v>5.8</c:v>
                </c:pt>
                <c:pt idx="191">
                  <c:v>8.1</c:v>
                </c:pt>
                <c:pt idx="192">
                  <c:v>6.36</c:v>
                </c:pt>
                <c:pt idx="193">
                  <c:v>7.67</c:v>
                </c:pt>
                <c:pt idx="194">
                  <c:v>8.02</c:v>
                </c:pt>
                <c:pt idx="195">
                  <c:v>8.99</c:v>
                </c:pt>
                <c:pt idx="196">
                  <c:v>9.0299999999999994</c:v>
                </c:pt>
                <c:pt idx="197">
                  <c:v>8.64</c:v>
                </c:pt>
                <c:pt idx="198">
                  <c:v>9.34</c:v>
                </c:pt>
                <c:pt idx="199">
                  <c:v>10.199999999999999</c:v>
                </c:pt>
                <c:pt idx="200">
                  <c:v>9.64</c:v>
                </c:pt>
                <c:pt idx="201">
                  <c:v>9.9499999999999993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9-4B74-A87C-50723D5DA4F1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Data'!$V$4:$V$205</c:f>
              <c:numCache>
                <c:formatCode>General</c:formatCode>
                <c:ptCount val="202"/>
                <c:pt idx="1">
                  <c:v>13.2</c:v>
                </c:pt>
                <c:pt idx="3">
                  <c:v>3.419</c:v>
                </c:pt>
                <c:pt idx="5">
                  <c:v>2.7879999999999998</c:v>
                </c:pt>
                <c:pt idx="7">
                  <c:v>6.7050000000000001</c:v>
                </c:pt>
                <c:pt idx="11">
                  <c:v>10.413</c:v>
                </c:pt>
                <c:pt idx="17">
                  <c:v>9.1159999999999997</c:v>
                </c:pt>
                <c:pt idx="19">
                  <c:v>5.1130000000000004</c:v>
                </c:pt>
                <c:pt idx="21">
                  <c:v>4.1920000000000002</c:v>
                </c:pt>
                <c:pt idx="23">
                  <c:v>3.74</c:v>
                </c:pt>
                <c:pt idx="25">
                  <c:v>7.1</c:v>
                </c:pt>
                <c:pt idx="28">
                  <c:v>8.4</c:v>
                </c:pt>
                <c:pt idx="34">
                  <c:v>11</c:v>
                </c:pt>
                <c:pt idx="36">
                  <c:v>6.4</c:v>
                </c:pt>
                <c:pt idx="38">
                  <c:v>5.5</c:v>
                </c:pt>
                <c:pt idx="40">
                  <c:v>3</c:v>
                </c:pt>
                <c:pt idx="42">
                  <c:v>6</c:v>
                </c:pt>
                <c:pt idx="48">
                  <c:v>9.6</c:v>
                </c:pt>
                <c:pt idx="52">
                  <c:v>8.6</c:v>
                </c:pt>
                <c:pt idx="54">
                  <c:v>6.9</c:v>
                </c:pt>
                <c:pt idx="56">
                  <c:v>3.8</c:v>
                </c:pt>
                <c:pt idx="58">
                  <c:v>4.5999999999999996</c:v>
                </c:pt>
                <c:pt idx="60">
                  <c:v>5.5</c:v>
                </c:pt>
                <c:pt idx="66">
                  <c:v>9.8000000000000007</c:v>
                </c:pt>
                <c:pt idx="70">
                  <c:v>7.5</c:v>
                </c:pt>
                <c:pt idx="72">
                  <c:v>8.1</c:v>
                </c:pt>
                <c:pt idx="74">
                  <c:v>3.8</c:v>
                </c:pt>
                <c:pt idx="76">
                  <c:v>2.9</c:v>
                </c:pt>
                <c:pt idx="78">
                  <c:v>5.3</c:v>
                </c:pt>
                <c:pt idx="86">
                  <c:v>9.1</c:v>
                </c:pt>
                <c:pt idx="89">
                  <c:v>9.3000000000000007</c:v>
                </c:pt>
                <c:pt idx="93">
                  <c:v>5.9</c:v>
                </c:pt>
                <c:pt idx="95">
                  <c:v>5.5</c:v>
                </c:pt>
                <c:pt idx="97">
                  <c:v>6</c:v>
                </c:pt>
                <c:pt idx="101">
                  <c:v>7.5</c:v>
                </c:pt>
                <c:pt idx="110">
                  <c:v>6.2</c:v>
                </c:pt>
                <c:pt idx="112">
                  <c:v>10</c:v>
                </c:pt>
                <c:pt idx="114">
                  <c:v>5.6</c:v>
                </c:pt>
                <c:pt idx="116">
                  <c:v>3.9</c:v>
                </c:pt>
                <c:pt idx="118">
                  <c:v>3.1</c:v>
                </c:pt>
                <c:pt idx="124">
                  <c:v>9.6</c:v>
                </c:pt>
                <c:pt idx="129">
                  <c:v>5.5</c:v>
                </c:pt>
                <c:pt idx="131">
                  <c:v>4.9000000000000004</c:v>
                </c:pt>
                <c:pt idx="133">
                  <c:v>5</c:v>
                </c:pt>
                <c:pt idx="135">
                  <c:v>3.7</c:v>
                </c:pt>
                <c:pt idx="137">
                  <c:v>7.3</c:v>
                </c:pt>
                <c:pt idx="141">
                  <c:v>11</c:v>
                </c:pt>
                <c:pt idx="144">
                  <c:v>14</c:v>
                </c:pt>
                <c:pt idx="146">
                  <c:v>8.3000000000000007</c:v>
                </c:pt>
                <c:pt idx="147">
                  <c:v>6.9</c:v>
                </c:pt>
                <c:pt idx="148">
                  <c:v>4.3</c:v>
                </c:pt>
                <c:pt idx="149">
                  <c:v>3.1</c:v>
                </c:pt>
                <c:pt idx="150">
                  <c:v>6.2</c:v>
                </c:pt>
                <c:pt idx="151">
                  <c:v>5.2</c:v>
                </c:pt>
                <c:pt idx="152">
                  <c:v>5.5</c:v>
                </c:pt>
                <c:pt idx="153">
                  <c:v>6.6</c:v>
                </c:pt>
                <c:pt idx="154">
                  <c:v>7.7</c:v>
                </c:pt>
                <c:pt idx="155">
                  <c:v>5.5</c:v>
                </c:pt>
                <c:pt idx="156">
                  <c:v>5.5</c:v>
                </c:pt>
                <c:pt idx="157">
                  <c:v>6.3</c:v>
                </c:pt>
                <c:pt idx="158">
                  <c:v>6.2</c:v>
                </c:pt>
                <c:pt idx="159">
                  <c:v>7.5</c:v>
                </c:pt>
                <c:pt idx="160">
                  <c:v>6.7</c:v>
                </c:pt>
                <c:pt idx="161">
                  <c:v>9.5</c:v>
                </c:pt>
                <c:pt idx="162">
                  <c:v>9.6999999999999993</c:v>
                </c:pt>
                <c:pt idx="163">
                  <c:v>9.6999999999999993</c:v>
                </c:pt>
                <c:pt idx="164">
                  <c:v>10</c:v>
                </c:pt>
                <c:pt idx="165">
                  <c:v>9.8000000000000007</c:v>
                </c:pt>
                <c:pt idx="169">
                  <c:v>7.5</c:v>
                </c:pt>
                <c:pt idx="170">
                  <c:v>4</c:v>
                </c:pt>
                <c:pt idx="171">
                  <c:v>2.7</c:v>
                </c:pt>
                <c:pt idx="172">
                  <c:v>5.0999999999999996</c:v>
                </c:pt>
                <c:pt idx="173">
                  <c:v>5.6</c:v>
                </c:pt>
                <c:pt idx="174">
                  <c:v>6.5</c:v>
                </c:pt>
                <c:pt idx="175">
                  <c:v>5</c:v>
                </c:pt>
                <c:pt idx="176">
                  <c:v>5.2</c:v>
                </c:pt>
                <c:pt idx="177">
                  <c:v>8.1</c:v>
                </c:pt>
                <c:pt idx="178">
                  <c:v>9.6999999999999993</c:v>
                </c:pt>
                <c:pt idx="179">
                  <c:v>9.1999999999999993</c:v>
                </c:pt>
                <c:pt idx="180">
                  <c:v>9.6999999999999993</c:v>
                </c:pt>
                <c:pt idx="181">
                  <c:v>9.1</c:v>
                </c:pt>
                <c:pt idx="182">
                  <c:v>9</c:v>
                </c:pt>
                <c:pt idx="183">
                  <c:v>8.4</c:v>
                </c:pt>
                <c:pt idx="184">
                  <c:v>11</c:v>
                </c:pt>
                <c:pt idx="185">
                  <c:v>5.6</c:v>
                </c:pt>
                <c:pt idx="187">
                  <c:v>3.8</c:v>
                </c:pt>
                <c:pt idx="188">
                  <c:v>3.3</c:v>
                </c:pt>
                <c:pt idx="189">
                  <c:v>3.5</c:v>
                </c:pt>
                <c:pt idx="190">
                  <c:v>5.0999999999999996</c:v>
                </c:pt>
                <c:pt idx="191">
                  <c:v>8.1999999999999993</c:v>
                </c:pt>
                <c:pt idx="192">
                  <c:v>5.43</c:v>
                </c:pt>
                <c:pt idx="193">
                  <c:v>7.52</c:v>
                </c:pt>
                <c:pt idx="194">
                  <c:v>7.51</c:v>
                </c:pt>
                <c:pt idx="195">
                  <c:v>4.3899999999999997</c:v>
                </c:pt>
                <c:pt idx="196">
                  <c:v>9.24</c:v>
                </c:pt>
                <c:pt idx="197">
                  <c:v>8.57</c:v>
                </c:pt>
                <c:pt idx="198">
                  <c:v>9.76</c:v>
                </c:pt>
                <c:pt idx="199">
                  <c:v>10.6</c:v>
                </c:pt>
                <c:pt idx="200">
                  <c:v>9.8000000000000007</c:v>
                </c:pt>
                <c:pt idx="201">
                  <c:v>8.7200000000000006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9-4B74-A87C-50723D5D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34240"/>
        <c:axId val="64235776"/>
      </c:lineChart>
      <c:catAx>
        <c:axId val="6423424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4235776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64235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2164276401564608E-2"/>
              <c:y val="0.212691990906994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234240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946544980443356"/>
          <c:y val="0.90585861913704302"/>
          <c:w val="0.55410691003911361"/>
          <c:h val="5.2301255230125521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Nitrate Concentrations</a:t>
            </a:r>
          </a:p>
        </c:rich>
      </c:tx>
      <c:layout>
        <c:manualLayout>
          <c:xMode val="edge"/>
          <c:yMode val="edge"/>
          <c:x val="0.32420686657974895"/>
          <c:y val="4.3235704323570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3780964797914"/>
          <c:y val="0.16178543581633947"/>
          <c:w val="0.82529335071707954"/>
          <c:h val="0.51743419101900956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Data'!$E$4:$E$205</c:f>
              <c:numCache>
                <c:formatCode>0.00</c:formatCode>
                <c:ptCount val="202"/>
                <c:pt idx="1">
                  <c:v>0.21</c:v>
                </c:pt>
                <c:pt idx="3">
                  <c:v>0.55000000000000004</c:v>
                </c:pt>
                <c:pt idx="5">
                  <c:v>0.15</c:v>
                </c:pt>
                <c:pt idx="7">
                  <c:v>0.19</c:v>
                </c:pt>
                <c:pt idx="11">
                  <c:v>1.91</c:v>
                </c:pt>
                <c:pt idx="17">
                  <c:v>11.55</c:v>
                </c:pt>
                <c:pt idx="19">
                  <c:v>9.81</c:v>
                </c:pt>
                <c:pt idx="21">
                  <c:v>6.88</c:v>
                </c:pt>
                <c:pt idx="23">
                  <c:v>4.28</c:v>
                </c:pt>
                <c:pt idx="25">
                  <c:v>4.5</c:v>
                </c:pt>
                <c:pt idx="28">
                  <c:v>4</c:v>
                </c:pt>
                <c:pt idx="34">
                  <c:v>5.4</c:v>
                </c:pt>
                <c:pt idx="36">
                  <c:v>14</c:v>
                </c:pt>
                <c:pt idx="38">
                  <c:v>8.6999999999999993</c:v>
                </c:pt>
                <c:pt idx="40">
                  <c:v>0.9</c:v>
                </c:pt>
                <c:pt idx="42">
                  <c:v>0.96</c:v>
                </c:pt>
                <c:pt idx="48">
                  <c:v>7.7</c:v>
                </c:pt>
                <c:pt idx="52">
                  <c:v>11</c:v>
                </c:pt>
                <c:pt idx="54">
                  <c:v>11</c:v>
                </c:pt>
                <c:pt idx="56">
                  <c:v>5.6</c:v>
                </c:pt>
                <c:pt idx="58">
                  <c:v>1.9</c:v>
                </c:pt>
                <c:pt idx="60">
                  <c:v>6.4999999999999997E-3</c:v>
                </c:pt>
                <c:pt idx="66">
                  <c:v>1.5</c:v>
                </c:pt>
                <c:pt idx="70">
                  <c:v>4.7</c:v>
                </c:pt>
                <c:pt idx="72">
                  <c:v>1.2</c:v>
                </c:pt>
                <c:pt idx="74">
                  <c:v>1.7</c:v>
                </c:pt>
                <c:pt idx="76">
                  <c:v>2.4</c:v>
                </c:pt>
                <c:pt idx="78">
                  <c:v>2.9</c:v>
                </c:pt>
                <c:pt idx="86">
                  <c:v>8.5000000000000006E-2</c:v>
                </c:pt>
                <c:pt idx="89">
                  <c:v>10</c:v>
                </c:pt>
                <c:pt idx="93">
                  <c:v>0.68</c:v>
                </c:pt>
                <c:pt idx="95">
                  <c:v>0.48</c:v>
                </c:pt>
                <c:pt idx="97">
                  <c:v>3.1</c:v>
                </c:pt>
                <c:pt idx="101">
                  <c:v>3.1</c:v>
                </c:pt>
                <c:pt idx="110">
                  <c:v>6.5</c:v>
                </c:pt>
                <c:pt idx="112">
                  <c:v>0.95</c:v>
                </c:pt>
                <c:pt idx="114">
                  <c:v>0.3</c:v>
                </c:pt>
                <c:pt idx="116">
                  <c:v>1.3</c:v>
                </c:pt>
                <c:pt idx="118">
                  <c:v>17</c:v>
                </c:pt>
                <c:pt idx="124">
                  <c:v>0.03</c:v>
                </c:pt>
                <c:pt idx="129">
                  <c:v>4.8</c:v>
                </c:pt>
                <c:pt idx="131">
                  <c:v>5.4</c:v>
                </c:pt>
                <c:pt idx="133">
                  <c:v>1.9</c:v>
                </c:pt>
                <c:pt idx="135">
                  <c:v>3.5</c:v>
                </c:pt>
                <c:pt idx="137">
                  <c:v>1.6</c:v>
                </c:pt>
                <c:pt idx="141">
                  <c:v>2.4</c:v>
                </c:pt>
                <c:pt idx="144">
                  <c:v>0.97</c:v>
                </c:pt>
                <c:pt idx="146">
                  <c:v>3.1</c:v>
                </c:pt>
                <c:pt idx="147">
                  <c:v>11</c:v>
                </c:pt>
                <c:pt idx="148">
                  <c:v>5</c:v>
                </c:pt>
                <c:pt idx="149">
                  <c:v>6.9</c:v>
                </c:pt>
                <c:pt idx="150">
                  <c:v>0.25</c:v>
                </c:pt>
                <c:pt idx="151">
                  <c:v>0.54</c:v>
                </c:pt>
                <c:pt idx="152">
                  <c:v>9.0999999999999998E-2</c:v>
                </c:pt>
                <c:pt idx="153">
                  <c:v>0.83</c:v>
                </c:pt>
                <c:pt idx="154">
                  <c:v>0.56000000000000005</c:v>
                </c:pt>
                <c:pt idx="155">
                  <c:v>7.2</c:v>
                </c:pt>
                <c:pt idx="156">
                  <c:v>3.4</c:v>
                </c:pt>
                <c:pt idx="157">
                  <c:v>0.73</c:v>
                </c:pt>
                <c:pt idx="158">
                  <c:v>0.16</c:v>
                </c:pt>
                <c:pt idx="159">
                  <c:v>1.1000000000000001</c:v>
                </c:pt>
                <c:pt idx="160">
                  <c:v>4.5</c:v>
                </c:pt>
                <c:pt idx="161">
                  <c:v>3.9</c:v>
                </c:pt>
                <c:pt idx="162">
                  <c:v>10</c:v>
                </c:pt>
                <c:pt idx="163">
                  <c:v>8</c:v>
                </c:pt>
                <c:pt idx="164">
                  <c:v>7.1</c:v>
                </c:pt>
                <c:pt idx="165">
                  <c:v>7.5</c:v>
                </c:pt>
                <c:pt idx="166">
                  <c:v>2.1</c:v>
                </c:pt>
                <c:pt idx="168">
                  <c:v>2.9</c:v>
                </c:pt>
                <c:pt idx="169">
                  <c:v>2.2999999999999998</c:v>
                </c:pt>
                <c:pt idx="170">
                  <c:v>4.7</c:v>
                </c:pt>
                <c:pt idx="171">
                  <c:v>6.8</c:v>
                </c:pt>
                <c:pt idx="172">
                  <c:v>0.5</c:v>
                </c:pt>
                <c:pt idx="173">
                  <c:v>1.2</c:v>
                </c:pt>
                <c:pt idx="174">
                  <c:v>0.28999999999999998</c:v>
                </c:pt>
                <c:pt idx="175">
                  <c:v>4.7</c:v>
                </c:pt>
                <c:pt idx="176">
                  <c:v>5.2</c:v>
                </c:pt>
                <c:pt idx="177">
                  <c:v>4.5</c:v>
                </c:pt>
                <c:pt idx="178">
                  <c:v>4.3</c:v>
                </c:pt>
                <c:pt idx="179">
                  <c:v>11</c:v>
                </c:pt>
                <c:pt idx="180">
                  <c:v>12</c:v>
                </c:pt>
                <c:pt idx="181">
                  <c:v>11</c:v>
                </c:pt>
                <c:pt idx="182">
                  <c:v>2.4</c:v>
                </c:pt>
                <c:pt idx="183">
                  <c:v>8.6999999999999993</c:v>
                </c:pt>
                <c:pt idx="184">
                  <c:v>4.5</c:v>
                </c:pt>
                <c:pt idx="185">
                  <c:v>12</c:v>
                </c:pt>
                <c:pt idx="187">
                  <c:v>21</c:v>
                </c:pt>
                <c:pt idx="188">
                  <c:v>1.9</c:v>
                </c:pt>
                <c:pt idx="189">
                  <c:v>2.2999999999999998</c:v>
                </c:pt>
                <c:pt idx="190">
                  <c:v>1.3</c:v>
                </c:pt>
                <c:pt idx="191">
                  <c:v>0.65</c:v>
                </c:pt>
                <c:pt idx="192">
                  <c:v>5.2</c:v>
                </c:pt>
                <c:pt idx="193">
                  <c:v>3.2</c:v>
                </c:pt>
                <c:pt idx="194">
                  <c:v>7</c:v>
                </c:pt>
                <c:pt idx="195">
                  <c:v>8.1</c:v>
                </c:pt>
                <c:pt idx="196">
                  <c:v>11</c:v>
                </c:pt>
                <c:pt idx="197">
                  <c:v>9.4</c:v>
                </c:pt>
                <c:pt idx="198">
                  <c:v>13</c:v>
                </c:pt>
                <c:pt idx="199">
                  <c:v>15</c:v>
                </c:pt>
                <c:pt idx="200">
                  <c:v>9.6999999999999993</c:v>
                </c:pt>
                <c:pt idx="20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0-43B2-B697-841E56BC91C2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Data'!$R$4:$R$205</c:f>
              <c:numCache>
                <c:formatCode>General</c:formatCode>
                <c:ptCount val="202"/>
                <c:pt idx="1">
                  <c:v>0.25</c:v>
                </c:pt>
                <c:pt idx="3">
                  <c:v>0.55000000000000004</c:v>
                </c:pt>
                <c:pt idx="5">
                  <c:v>0.16</c:v>
                </c:pt>
                <c:pt idx="7">
                  <c:v>0.21</c:v>
                </c:pt>
                <c:pt idx="11">
                  <c:v>1.79</c:v>
                </c:pt>
                <c:pt idx="17">
                  <c:v>12.923</c:v>
                </c:pt>
                <c:pt idx="19">
                  <c:v>9.73</c:v>
                </c:pt>
                <c:pt idx="21">
                  <c:v>6.88</c:v>
                </c:pt>
                <c:pt idx="23">
                  <c:v>3.02</c:v>
                </c:pt>
                <c:pt idx="25">
                  <c:v>4.5</c:v>
                </c:pt>
                <c:pt idx="28">
                  <c:v>2.2999999999999998</c:v>
                </c:pt>
                <c:pt idx="34">
                  <c:v>5.4</c:v>
                </c:pt>
                <c:pt idx="36">
                  <c:v>15</c:v>
                </c:pt>
                <c:pt idx="38">
                  <c:v>8.6999999999999993</c:v>
                </c:pt>
                <c:pt idx="40">
                  <c:v>4.0999999999999996</c:v>
                </c:pt>
                <c:pt idx="42">
                  <c:v>7.6</c:v>
                </c:pt>
                <c:pt idx="48">
                  <c:v>8.6</c:v>
                </c:pt>
                <c:pt idx="52">
                  <c:v>12</c:v>
                </c:pt>
                <c:pt idx="54">
                  <c:v>11</c:v>
                </c:pt>
                <c:pt idx="56">
                  <c:v>6.1</c:v>
                </c:pt>
                <c:pt idx="58">
                  <c:v>2</c:v>
                </c:pt>
                <c:pt idx="60">
                  <c:v>6.5000000000000002E-2</c:v>
                </c:pt>
                <c:pt idx="66">
                  <c:v>1.5</c:v>
                </c:pt>
                <c:pt idx="70">
                  <c:v>5.0999999999999996</c:v>
                </c:pt>
                <c:pt idx="72">
                  <c:v>0.97</c:v>
                </c:pt>
                <c:pt idx="74">
                  <c:v>1.8</c:v>
                </c:pt>
                <c:pt idx="76">
                  <c:v>2.7</c:v>
                </c:pt>
                <c:pt idx="78">
                  <c:v>3</c:v>
                </c:pt>
                <c:pt idx="86">
                  <c:v>0.39</c:v>
                </c:pt>
                <c:pt idx="89">
                  <c:v>14</c:v>
                </c:pt>
                <c:pt idx="93">
                  <c:v>1.9</c:v>
                </c:pt>
                <c:pt idx="95">
                  <c:v>1.3</c:v>
                </c:pt>
                <c:pt idx="97">
                  <c:v>3.8</c:v>
                </c:pt>
                <c:pt idx="101">
                  <c:v>3</c:v>
                </c:pt>
                <c:pt idx="110">
                  <c:v>6.2</c:v>
                </c:pt>
                <c:pt idx="112">
                  <c:v>2.7</c:v>
                </c:pt>
                <c:pt idx="114">
                  <c:v>0.32</c:v>
                </c:pt>
                <c:pt idx="116">
                  <c:v>1.4</c:v>
                </c:pt>
                <c:pt idx="118">
                  <c:v>18</c:v>
                </c:pt>
                <c:pt idx="124">
                  <c:v>0.02</c:v>
                </c:pt>
                <c:pt idx="129">
                  <c:v>4.5</c:v>
                </c:pt>
                <c:pt idx="131">
                  <c:v>5.2</c:v>
                </c:pt>
                <c:pt idx="133">
                  <c:v>1.8</c:v>
                </c:pt>
                <c:pt idx="135">
                  <c:v>2.9</c:v>
                </c:pt>
                <c:pt idx="137">
                  <c:v>1.7</c:v>
                </c:pt>
                <c:pt idx="141">
                  <c:v>4.8</c:v>
                </c:pt>
                <c:pt idx="144">
                  <c:v>4</c:v>
                </c:pt>
                <c:pt idx="146">
                  <c:v>3.1</c:v>
                </c:pt>
                <c:pt idx="147">
                  <c:v>9.8000000000000007</c:v>
                </c:pt>
                <c:pt idx="148">
                  <c:v>5.7</c:v>
                </c:pt>
                <c:pt idx="149">
                  <c:v>6.4</c:v>
                </c:pt>
                <c:pt idx="150">
                  <c:v>4.5999999999999999E-2</c:v>
                </c:pt>
                <c:pt idx="151">
                  <c:v>0.89</c:v>
                </c:pt>
                <c:pt idx="152">
                  <c:v>0.06</c:v>
                </c:pt>
                <c:pt idx="153">
                  <c:v>2.2999999999999998</c:v>
                </c:pt>
                <c:pt idx="154">
                  <c:v>0.44</c:v>
                </c:pt>
                <c:pt idx="155">
                  <c:v>7.8</c:v>
                </c:pt>
                <c:pt idx="156">
                  <c:v>3.3</c:v>
                </c:pt>
                <c:pt idx="157">
                  <c:v>0.39</c:v>
                </c:pt>
                <c:pt idx="158">
                  <c:v>3.3</c:v>
                </c:pt>
                <c:pt idx="159">
                  <c:v>3.4</c:v>
                </c:pt>
                <c:pt idx="160">
                  <c:v>4.4000000000000004</c:v>
                </c:pt>
                <c:pt idx="161">
                  <c:v>8.1999999999999993</c:v>
                </c:pt>
                <c:pt idx="162">
                  <c:v>9.8000000000000007</c:v>
                </c:pt>
                <c:pt idx="163">
                  <c:v>8.6999999999999993</c:v>
                </c:pt>
                <c:pt idx="164">
                  <c:v>6.7</c:v>
                </c:pt>
                <c:pt idx="165">
                  <c:v>7.4</c:v>
                </c:pt>
                <c:pt idx="169">
                  <c:v>2.6</c:v>
                </c:pt>
                <c:pt idx="170">
                  <c:v>5.2</c:v>
                </c:pt>
                <c:pt idx="171">
                  <c:v>8.9</c:v>
                </c:pt>
                <c:pt idx="172">
                  <c:v>1</c:v>
                </c:pt>
                <c:pt idx="173">
                  <c:v>3.3</c:v>
                </c:pt>
                <c:pt idx="174">
                  <c:v>0.41</c:v>
                </c:pt>
                <c:pt idx="175">
                  <c:v>5.6</c:v>
                </c:pt>
                <c:pt idx="176">
                  <c:v>5.2</c:v>
                </c:pt>
                <c:pt idx="177">
                  <c:v>12</c:v>
                </c:pt>
                <c:pt idx="178">
                  <c:v>11</c:v>
                </c:pt>
                <c:pt idx="179">
                  <c:v>12</c:v>
                </c:pt>
                <c:pt idx="180">
                  <c:v>12</c:v>
                </c:pt>
                <c:pt idx="181">
                  <c:v>10</c:v>
                </c:pt>
                <c:pt idx="182">
                  <c:v>2.2999999999999998</c:v>
                </c:pt>
                <c:pt idx="183">
                  <c:v>7.6</c:v>
                </c:pt>
                <c:pt idx="184">
                  <c:v>4.4000000000000004</c:v>
                </c:pt>
                <c:pt idx="185">
                  <c:v>13</c:v>
                </c:pt>
                <c:pt idx="187">
                  <c:v>20</c:v>
                </c:pt>
                <c:pt idx="188">
                  <c:v>1.9</c:v>
                </c:pt>
                <c:pt idx="189">
                  <c:v>2.6</c:v>
                </c:pt>
                <c:pt idx="190">
                  <c:v>1.6</c:v>
                </c:pt>
                <c:pt idx="191">
                  <c:v>0.26</c:v>
                </c:pt>
                <c:pt idx="192">
                  <c:v>7</c:v>
                </c:pt>
                <c:pt idx="193">
                  <c:v>3.4</c:v>
                </c:pt>
                <c:pt idx="194">
                  <c:v>6.9</c:v>
                </c:pt>
                <c:pt idx="195">
                  <c:v>7</c:v>
                </c:pt>
                <c:pt idx="196">
                  <c:v>11</c:v>
                </c:pt>
                <c:pt idx="197">
                  <c:v>12</c:v>
                </c:pt>
                <c:pt idx="198">
                  <c:v>14</c:v>
                </c:pt>
                <c:pt idx="199">
                  <c:v>18</c:v>
                </c:pt>
                <c:pt idx="200">
                  <c:v>10</c:v>
                </c:pt>
                <c:pt idx="201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0-43B2-B697-841E56BC9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45120"/>
        <c:axId val="64271488"/>
      </c:lineChart>
      <c:catAx>
        <c:axId val="6424512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4271488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4271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2164276401564608E-2"/>
              <c:y val="0.2126919909069947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245120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946544980443356"/>
          <c:y val="0.90585861913704302"/>
          <c:w val="0.55410691003911361"/>
          <c:h val="5.2301255230125521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Enterococci</a:t>
            </a:r>
          </a:p>
        </c:rich>
      </c:tx>
      <c:layout>
        <c:manualLayout>
          <c:xMode val="edge"/>
          <c:yMode val="edge"/>
          <c:x val="0.42222277117321205"/>
          <c:y val="2.966101694915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31182131645307"/>
          <c:y val="0.16731825419329524"/>
          <c:w val="0.82178745303895862"/>
          <c:h val="0.51553716802348859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Data'!$J$4:$J$205</c:f>
              <c:numCache>
                <c:formatCode>General</c:formatCode>
                <c:ptCount val="202"/>
                <c:pt idx="0">
                  <c:v>2100</c:v>
                </c:pt>
                <c:pt idx="1">
                  <c:v>1030</c:v>
                </c:pt>
                <c:pt idx="2">
                  <c:v>400</c:v>
                </c:pt>
                <c:pt idx="3">
                  <c:v>230</c:v>
                </c:pt>
                <c:pt idx="4">
                  <c:v>2800</c:v>
                </c:pt>
                <c:pt idx="5">
                  <c:v>1220</c:v>
                </c:pt>
                <c:pt idx="6">
                  <c:v>72</c:v>
                </c:pt>
                <c:pt idx="7">
                  <c:v>450</c:v>
                </c:pt>
                <c:pt idx="8">
                  <c:v>2300</c:v>
                </c:pt>
                <c:pt idx="9">
                  <c:v>20000</c:v>
                </c:pt>
                <c:pt idx="10">
                  <c:v>6500</c:v>
                </c:pt>
                <c:pt idx="11">
                  <c:v>3100</c:v>
                </c:pt>
                <c:pt idx="12">
                  <c:v>7100</c:v>
                </c:pt>
                <c:pt idx="13">
                  <c:v>670</c:v>
                </c:pt>
                <c:pt idx="14">
                  <c:v>5100</c:v>
                </c:pt>
                <c:pt idx="15">
                  <c:v>980</c:v>
                </c:pt>
                <c:pt idx="16">
                  <c:v>410</c:v>
                </c:pt>
                <c:pt idx="17">
                  <c:v>410</c:v>
                </c:pt>
                <c:pt idx="18">
                  <c:v>440</c:v>
                </c:pt>
                <c:pt idx="19">
                  <c:v>750</c:v>
                </c:pt>
                <c:pt idx="20">
                  <c:v>7200</c:v>
                </c:pt>
                <c:pt idx="21">
                  <c:v>460</c:v>
                </c:pt>
                <c:pt idx="22">
                  <c:v>81</c:v>
                </c:pt>
                <c:pt idx="23">
                  <c:v>36</c:v>
                </c:pt>
                <c:pt idx="24">
                  <c:v>310</c:v>
                </c:pt>
                <c:pt idx="25">
                  <c:v>1.6</c:v>
                </c:pt>
                <c:pt idx="26">
                  <c:v>1.6</c:v>
                </c:pt>
                <c:pt idx="27">
                  <c:v>1.6</c:v>
                </c:pt>
                <c:pt idx="28">
                  <c:v>990</c:v>
                </c:pt>
                <c:pt idx="29">
                  <c:v>420</c:v>
                </c:pt>
                <c:pt idx="30">
                  <c:v>1.6</c:v>
                </c:pt>
                <c:pt idx="31">
                  <c:v>1.6</c:v>
                </c:pt>
                <c:pt idx="32">
                  <c:v>1200</c:v>
                </c:pt>
                <c:pt idx="33">
                  <c:v>340</c:v>
                </c:pt>
                <c:pt idx="34">
                  <c:v>2000</c:v>
                </c:pt>
                <c:pt idx="35">
                  <c:v>2100</c:v>
                </c:pt>
                <c:pt idx="36">
                  <c:v>690</c:v>
                </c:pt>
                <c:pt idx="37">
                  <c:v>90</c:v>
                </c:pt>
                <c:pt idx="38">
                  <c:v>9</c:v>
                </c:pt>
                <c:pt idx="39">
                  <c:v>300</c:v>
                </c:pt>
                <c:pt idx="40">
                  <c:v>72</c:v>
                </c:pt>
                <c:pt idx="41">
                  <c:v>15</c:v>
                </c:pt>
                <c:pt idx="42">
                  <c:v>9</c:v>
                </c:pt>
                <c:pt idx="43">
                  <c:v>4100</c:v>
                </c:pt>
                <c:pt idx="44">
                  <c:v>560</c:v>
                </c:pt>
                <c:pt idx="45">
                  <c:v>1400</c:v>
                </c:pt>
                <c:pt idx="46">
                  <c:v>1200</c:v>
                </c:pt>
                <c:pt idx="47">
                  <c:v>820</c:v>
                </c:pt>
                <c:pt idx="48">
                  <c:v>1100</c:v>
                </c:pt>
                <c:pt idx="49">
                  <c:v>510</c:v>
                </c:pt>
                <c:pt idx="50">
                  <c:v>800</c:v>
                </c:pt>
                <c:pt idx="51">
                  <c:v>610</c:v>
                </c:pt>
                <c:pt idx="52">
                  <c:v>2700</c:v>
                </c:pt>
                <c:pt idx="53">
                  <c:v>4200</c:v>
                </c:pt>
                <c:pt idx="54">
                  <c:v>630</c:v>
                </c:pt>
                <c:pt idx="55">
                  <c:v>870</c:v>
                </c:pt>
                <c:pt idx="56">
                  <c:v>710</c:v>
                </c:pt>
                <c:pt idx="57">
                  <c:v>360</c:v>
                </c:pt>
                <c:pt idx="58">
                  <c:v>170</c:v>
                </c:pt>
                <c:pt idx="59">
                  <c:v>550</c:v>
                </c:pt>
                <c:pt idx="60">
                  <c:v>2000</c:v>
                </c:pt>
                <c:pt idx="61">
                  <c:v>1200</c:v>
                </c:pt>
                <c:pt idx="62">
                  <c:v>4600</c:v>
                </c:pt>
                <c:pt idx="63">
                  <c:v>6000</c:v>
                </c:pt>
                <c:pt idx="64">
                  <c:v>4700</c:v>
                </c:pt>
                <c:pt idx="65">
                  <c:v>11000</c:v>
                </c:pt>
                <c:pt idx="66">
                  <c:v>4500</c:v>
                </c:pt>
                <c:pt idx="67">
                  <c:v>6900</c:v>
                </c:pt>
                <c:pt idx="68">
                  <c:v>5100</c:v>
                </c:pt>
                <c:pt idx="69">
                  <c:v>3700</c:v>
                </c:pt>
                <c:pt idx="70">
                  <c:v>17000</c:v>
                </c:pt>
                <c:pt idx="71">
                  <c:v>1900</c:v>
                </c:pt>
                <c:pt idx="72">
                  <c:v>3000</c:v>
                </c:pt>
                <c:pt idx="73">
                  <c:v>17000</c:v>
                </c:pt>
                <c:pt idx="74">
                  <c:v>3400</c:v>
                </c:pt>
                <c:pt idx="75">
                  <c:v>210</c:v>
                </c:pt>
                <c:pt idx="76">
                  <c:v>200</c:v>
                </c:pt>
                <c:pt idx="77">
                  <c:v>81</c:v>
                </c:pt>
                <c:pt idx="78">
                  <c:v>3700</c:v>
                </c:pt>
                <c:pt idx="79">
                  <c:v>1700</c:v>
                </c:pt>
                <c:pt idx="80">
                  <c:v>6000</c:v>
                </c:pt>
                <c:pt idx="81">
                  <c:v>17000</c:v>
                </c:pt>
                <c:pt idx="83">
                  <c:v>22000</c:v>
                </c:pt>
                <c:pt idx="84">
                  <c:v>25000</c:v>
                </c:pt>
                <c:pt idx="85">
                  <c:v>47000</c:v>
                </c:pt>
                <c:pt idx="86">
                  <c:v>12000</c:v>
                </c:pt>
                <c:pt idx="87">
                  <c:v>1200</c:v>
                </c:pt>
                <c:pt idx="88">
                  <c:v>3100</c:v>
                </c:pt>
                <c:pt idx="89">
                  <c:v>2500</c:v>
                </c:pt>
                <c:pt idx="91">
                  <c:v>11000</c:v>
                </c:pt>
                <c:pt idx="92">
                  <c:v>810</c:v>
                </c:pt>
                <c:pt idx="93">
                  <c:v>400</c:v>
                </c:pt>
                <c:pt idx="94">
                  <c:v>880</c:v>
                </c:pt>
                <c:pt idx="95">
                  <c:v>540</c:v>
                </c:pt>
                <c:pt idx="96">
                  <c:v>120</c:v>
                </c:pt>
                <c:pt idx="97">
                  <c:v>850</c:v>
                </c:pt>
                <c:pt idx="98">
                  <c:v>800</c:v>
                </c:pt>
                <c:pt idx="99">
                  <c:v>950</c:v>
                </c:pt>
                <c:pt idx="100">
                  <c:v>14000</c:v>
                </c:pt>
                <c:pt idx="101">
                  <c:v>31000</c:v>
                </c:pt>
                <c:pt idx="102">
                  <c:v>8700</c:v>
                </c:pt>
                <c:pt idx="103">
                  <c:v>4200</c:v>
                </c:pt>
                <c:pt idx="104">
                  <c:v>0</c:v>
                </c:pt>
                <c:pt idx="105">
                  <c:v>6400</c:v>
                </c:pt>
                <c:pt idx="107">
                  <c:v>7700</c:v>
                </c:pt>
                <c:pt idx="109">
                  <c:v>5600</c:v>
                </c:pt>
                <c:pt idx="110">
                  <c:v>7400</c:v>
                </c:pt>
                <c:pt idx="111">
                  <c:v>960</c:v>
                </c:pt>
                <c:pt idx="112">
                  <c:v>1500</c:v>
                </c:pt>
                <c:pt idx="113">
                  <c:v>9000</c:v>
                </c:pt>
                <c:pt idx="114">
                  <c:v>2700</c:v>
                </c:pt>
                <c:pt idx="115">
                  <c:v>810</c:v>
                </c:pt>
                <c:pt idx="116">
                  <c:v>170</c:v>
                </c:pt>
                <c:pt idx="117">
                  <c:v>2500</c:v>
                </c:pt>
                <c:pt idx="118">
                  <c:v>2200</c:v>
                </c:pt>
                <c:pt idx="119">
                  <c:v>1500</c:v>
                </c:pt>
                <c:pt idx="120">
                  <c:v>3500</c:v>
                </c:pt>
                <c:pt idx="121">
                  <c:v>22000</c:v>
                </c:pt>
                <c:pt idx="122">
                  <c:v>6700</c:v>
                </c:pt>
                <c:pt idx="123">
                  <c:v>7900</c:v>
                </c:pt>
                <c:pt idx="124">
                  <c:v>25000</c:v>
                </c:pt>
                <c:pt idx="125">
                  <c:v>22000</c:v>
                </c:pt>
                <c:pt idx="126">
                  <c:v>3100</c:v>
                </c:pt>
                <c:pt idx="127">
                  <c:v>7100</c:v>
                </c:pt>
                <c:pt idx="128">
                  <c:v>5100</c:v>
                </c:pt>
                <c:pt idx="129">
                  <c:v>3100</c:v>
                </c:pt>
                <c:pt idx="130">
                  <c:v>3900</c:v>
                </c:pt>
                <c:pt idx="131">
                  <c:v>27</c:v>
                </c:pt>
                <c:pt idx="132">
                  <c:v>8000</c:v>
                </c:pt>
                <c:pt idx="133">
                  <c:v>4800</c:v>
                </c:pt>
                <c:pt idx="134">
                  <c:v>2300</c:v>
                </c:pt>
                <c:pt idx="135">
                  <c:v>2000</c:v>
                </c:pt>
                <c:pt idx="136">
                  <c:v>210</c:v>
                </c:pt>
                <c:pt idx="137">
                  <c:v>270</c:v>
                </c:pt>
                <c:pt idx="138">
                  <c:v>6200</c:v>
                </c:pt>
                <c:pt idx="139">
                  <c:v>10000</c:v>
                </c:pt>
                <c:pt idx="140">
                  <c:v>14000</c:v>
                </c:pt>
                <c:pt idx="141">
                  <c:v>17000</c:v>
                </c:pt>
                <c:pt idx="142">
                  <c:v>4500</c:v>
                </c:pt>
                <c:pt idx="143">
                  <c:v>6100</c:v>
                </c:pt>
                <c:pt idx="144">
                  <c:v>9300</c:v>
                </c:pt>
                <c:pt idx="145">
                  <c:v>12000</c:v>
                </c:pt>
                <c:pt idx="146">
                  <c:v>8900</c:v>
                </c:pt>
                <c:pt idx="147">
                  <c:v>17000</c:v>
                </c:pt>
                <c:pt idx="148">
                  <c:v>2100</c:v>
                </c:pt>
                <c:pt idx="149">
                  <c:v>650</c:v>
                </c:pt>
                <c:pt idx="150">
                  <c:v>1300</c:v>
                </c:pt>
                <c:pt idx="151">
                  <c:v>290</c:v>
                </c:pt>
                <c:pt idx="152">
                  <c:v>3900</c:v>
                </c:pt>
                <c:pt idx="153">
                  <c:v>110</c:v>
                </c:pt>
                <c:pt idx="154">
                  <c:v>36</c:v>
                </c:pt>
                <c:pt idx="155">
                  <c:v>1600</c:v>
                </c:pt>
                <c:pt idx="156">
                  <c:v>4600</c:v>
                </c:pt>
                <c:pt idx="157">
                  <c:v>8900</c:v>
                </c:pt>
                <c:pt idx="158">
                  <c:v>10000</c:v>
                </c:pt>
                <c:pt idx="159">
                  <c:v>5100</c:v>
                </c:pt>
                <c:pt idx="160">
                  <c:v>2500</c:v>
                </c:pt>
                <c:pt idx="161">
                  <c:v>3900</c:v>
                </c:pt>
                <c:pt idx="162">
                  <c:v>6200</c:v>
                </c:pt>
                <c:pt idx="163">
                  <c:v>8900</c:v>
                </c:pt>
                <c:pt idx="164">
                  <c:v>21000</c:v>
                </c:pt>
                <c:pt idx="165">
                  <c:v>8400</c:v>
                </c:pt>
                <c:pt idx="166">
                  <c:v>5800</c:v>
                </c:pt>
                <c:pt idx="168">
                  <c:v>6000</c:v>
                </c:pt>
                <c:pt idx="169">
                  <c:v>1300</c:v>
                </c:pt>
                <c:pt idx="170">
                  <c:v>430</c:v>
                </c:pt>
                <c:pt idx="171">
                  <c:v>680</c:v>
                </c:pt>
                <c:pt idx="172">
                  <c:v>200</c:v>
                </c:pt>
                <c:pt idx="173">
                  <c:v>1200</c:v>
                </c:pt>
                <c:pt idx="174">
                  <c:v>2300</c:v>
                </c:pt>
                <c:pt idx="175">
                  <c:v>7900</c:v>
                </c:pt>
                <c:pt idx="176">
                  <c:v>2400</c:v>
                </c:pt>
                <c:pt idx="177">
                  <c:v>21000</c:v>
                </c:pt>
                <c:pt idx="178">
                  <c:v>11000</c:v>
                </c:pt>
                <c:pt idx="179">
                  <c:v>7900</c:v>
                </c:pt>
                <c:pt idx="180">
                  <c:v>3600</c:v>
                </c:pt>
                <c:pt idx="181">
                  <c:v>2000</c:v>
                </c:pt>
                <c:pt idx="182">
                  <c:v>8900</c:v>
                </c:pt>
                <c:pt idx="183">
                  <c:v>8800</c:v>
                </c:pt>
                <c:pt idx="184">
                  <c:v>580</c:v>
                </c:pt>
                <c:pt idx="185">
                  <c:v>11000</c:v>
                </c:pt>
                <c:pt idx="187">
                  <c:v>4300</c:v>
                </c:pt>
                <c:pt idx="188">
                  <c:v>4100</c:v>
                </c:pt>
                <c:pt idx="189">
                  <c:v>5900</c:v>
                </c:pt>
                <c:pt idx="190">
                  <c:v>250</c:v>
                </c:pt>
                <c:pt idx="191">
                  <c:v>1400</c:v>
                </c:pt>
                <c:pt idx="192">
                  <c:v>230</c:v>
                </c:pt>
                <c:pt idx="193">
                  <c:v>18</c:v>
                </c:pt>
                <c:pt idx="194">
                  <c:v>2700</c:v>
                </c:pt>
                <c:pt idx="195">
                  <c:v>4600</c:v>
                </c:pt>
                <c:pt idx="196">
                  <c:v>8300</c:v>
                </c:pt>
                <c:pt idx="197">
                  <c:v>5200</c:v>
                </c:pt>
                <c:pt idx="198">
                  <c:v>11000</c:v>
                </c:pt>
                <c:pt idx="199">
                  <c:v>11000</c:v>
                </c:pt>
                <c:pt idx="200">
                  <c:v>12000</c:v>
                </c:pt>
                <c:pt idx="20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F3-4FDA-9A9B-D5B1A71C0331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Data'!$W$4:$W$205</c:f>
              <c:numCache>
                <c:formatCode>General</c:formatCode>
                <c:ptCount val="202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2</c:v>
                </c:pt>
                <c:pt idx="4">
                  <c:v>15</c:v>
                </c:pt>
                <c:pt idx="5">
                  <c:v>10</c:v>
                </c:pt>
                <c:pt idx="6">
                  <c:v>2</c:v>
                </c:pt>
                <c:pt idx="7">
                  <c:v>17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2</c:v>
                </c:pt>
                <c:pt idx="21">
                  <c:v>2</c:v>
                </c:pt>
                <c:pt idx="22">
                  <c:v>10</c:v>
                </c:pt>
                <c:pt idx="23">
                  <c:v>2</c:v>
                </c:pt>
                <c:pt idx="24">
                  <c:v>2</c:v>
                </c:pt>
                <c:pt idx="25">
                  <c:v>1.6</c:v>
                </c:pt>
                <c:pt idx="26">
                  <c:v>1.6</c:v>
                </c:pt>
                <c:pt idx="27">
                  <c:v>1.6</c:v>
                </c:pt>
                <c:pt idx="28">
                  <c:v>9</c:v>
                </c:pt>
                <c:pt idx="29">
                  <c:v>8.3000000000000007</c:v>
                </c:pt>
                <c:pt idx="30">
                  <c:v>1.6</c:v>
                </c:pt>
                <c:pt idx="31">
                  <c:v>9</c:v>
                </c:pt>
                <c:pt idx="32">
                  <c:v>1.6</c:v>
                </c:pt>
                <c:pt idx="33">
                  <c:v>1.6</c:v>
                </c:pt>
                <c:pt idx="34">
                  <c:v>9</c:v>
                </c:pt>
                <c:pt idx="35">
                  <c:v>1.6</c:v>
                </c:pt>
                <c:pt idx="36">
                  <c:v>9</c:v>
                </c:pt>
                <c:pt idx="37">
                  <c:v>1.6</c:v>
                </c:pt>
                <c:pt idx="38">
                  <c:v>9</c:v>
                </c:pt>
                <c:pt idx="39">
                  <c:v>1.6</c:v>
                </c:pt>
                <c:pt idx="40">
                  <c:v>1.6</c:v>
                </c:pt>
                <c:pt idx="41">
                  <c:v>1.6</c:v>
                </c:pt>
                <c:pt idx="42">
                  <c:v>9</c:v>
                </c:pt>
                <c:pt idx="43">
                  <c:v>1.6</c:v>
                </c:pt>
                <c:pt idx="44">
                  <c:v>1.6</c:v>
                </c:pt>
                <c:pt idx="45">
                  <c:v>1.6</c:v>
                </c:pt>
                <c:pt idx="46">
                  <c:v>1.6</c:v>
                </c:pt>
                <c:pt idx="47">
                  <c:v>1.6</c:v>
                </c:pt>
                <c:pt idx="48">
                  <c:v>9</c:v>
                </c:pt>
                <c:pt idx="49">
                  <c:v>1.6</c:v>
                </c:pt>
                <c:pt idx="50">
                  <c:v>1.6</c:v>
                </c:pt>
                <c:pt idx="51">
                  <c:v>1.6</c:v>
                </c:pt>
                <c:pt idx="52">
                  <c:v>1.6</c:v>
                </c:pt>
                <c:pt idx="53">
                  <c:v>4.9000000000000004</c:v>
                </c:pt>
                <c:pt idx="54">
                  <c:v>9</c:v>
                </c:pt>
                <c:pt idx="55">
                  <c:v>1.6</c:v>
                </c:pt>
                <c:pt idx="56">
                  <c:v>1.6</c:v>
                </c:pt>
                <c:pt idx="57">
                  <c:v>1.6</c:v>
                </c:pt>
                <c:pt idx="58">
                  <c:v>1.6</c:v>
                </c:pt>
                <c:pt idx="59">
                  <c:v>1.6</c:v>
                </c:pt>
                <c:pt idx="60">
                  <c:v>1.6</c:v>
                </c:pt>
                <c:pt idx="61">
                  <c:v>1.6</c:v>
                </c:pt>
                <c:pt idx="62">
                  <c:v>1.6</c:v>
                </c:pt>
                <c:pt idx="63">
                  <c:v>1.6</c:v>
                </c:pt>
                <c:pt idx="64">
                  <c:v>1.6</c:v>
                </c:pt>
                <c:pt idx="65">
                  <c:v>1.6</c:v>
                </c:pt>
                <c:pt idx="66">
                  <c:v>1.6</c:v>
                </c:pt>
                <c:pt idx="67">
                  <c:v>1.6</c:v>
                </c:pt>
                <c:pt idx="68">
                  <c:v>1.6</c:v>
                </c:pt>
                <c:pt idx="69">
                  <c:v>1.6</c:v>
                </c:pt>
                <c:pt idx="70">
                  <c:v>1.6</c:v>
                </c:pt>
                <c:pt idx="71">
                  <c:v>1.6</c:v>
                </c:pt>
                <c:pt idx="72">
                  <c:v>1.6</c:v>
                </c:pt>
                <c:pt idx="73">
                  <c:v>1.6</c:v>
                </c:pt>
                <c:pt idx="74">
                  <c:v>1.6</c:v>
                </c:pt>
                <c:pt idx="75">
                  <c:v>1.6</c:v>
                </c:pt>
                <c:pt idx="76">
                  <c:v>1.6</c:v>
                </c:pt>
                <c:pt idx="77">
                  <c:v>1.6</c:v>
                </c:pt>
                <c:pt idx="78">
                  <c:v>4.9000000000000004</c:v>
                </c:pt>
                <c:pt idx="79">
                  <c:v>1.6</c:v>
                </c:pt>
                <c:pt idx="80">
                  <c:v>1.6</c:v>
                </c:pt>
                <c:pt idx="82">
                  <c:v>1.6</c:v>
                </c:pt>
                <c:pt idx="83">
                  <c:v>1.6</c:v>
                </c:pt>
                <c:pt idx="84">
                  <c:v>1.6</c:v>
                </c:pt>
                <c:pt idx="85">
                  <c:v>1.6</c:v>
                </c:pt>
                <c:pt idx="86">
                  <c:v>1.6</c:v>
                </c:pt>
                <c:pt idx="87">
                  <c:v>1.6</c:v>
                </c:pt>
                <c:pt idx="88">
                  <c:v>1.6</c:v>
                </c:pt>
                <c:pt idx="89">
                  <c:v>4.9000000000000004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  <c:pt idx="97">
                  <c:v>1.6</c:v>
                </c:pt>
                <c:pt idx="98">
                  <c:v>1.6</c:v>
                </c:pt>
                <c:pt idx="99">
                  <c:v>1.6</c:v>
                </c:pt>
                <c:pt idx="100">
                  <c:v>1.6</c:v>
                </c:pt>
                <c:pt idx="101">
                  <c:v>31</c:v>
                </c:pt>
                <c:pt idx="102">
                  <c:v>1.6</c:v>
                </c:pt>
                <c:pt idx="103">
                  <c:v>4.9000000000000004</c:v>
                </c:pt>
                <c:pt idx="104">
                  <c:v>1.6</c:v>
                </c:pt>
                <c:pt idx="106">
                  <c:v>3.3</c:v>
                </c:pt>
                <c:pt idx="107">
                  <c:v>1.6</c:v>
                </c:pt>
                <c:pt idx="109">
                  <c:v>1.6</c:v>
                </c:pt>
                <c:pt idx="110">
                  <c:v>1.6</c:v>
                </c:pt>
                <c:pt idx="111">
                  <c:v>1.6</c:v>
                </c:pt>
                <c:pt idx="112">
                  <c:v>1.6</c:v>
                </c:pt>
                <c:pt idx="113">
                  <c:v>16</c:v>
                </c:pt>
                <c:pt idx="114">
                  <c:v>1.6</c:v>
                </c:pt>
                <c:pt idx="115">
                  <c:v>1.6</c:v>
                </c:pt>
                <c:pt idx="116">
                  <c:v>1.6</c:v>
                </c:pt>
                <c:pt idx="117">
                  <c:v>1.6</c:v>
                </c:pt>
                <c:pt idx="118">
                  <c:v>1.6</c:v>
                </c:pt>
                <c:pt idx="119">
                  <c:v>1.7</c:v>
                </c:pt>
                <c:pt idx="120">
                  <c:v>1.6</c:v>
                </c:pt>
                <c:pt idx="121">
                  <c:v>1.6</c:v>
                </c:pt>
                <c:pt idx="122">
                  <c:v>4.9000000000000004</c:v>
                </c:pt>
                <c:pt idx="123">
                  <c:v>1.6</c:v>
                </c:pt>
                <c:pt idx="124">
                  <c:v>1.6</c:v>
                </c:pt>
                <c:pt idx="125">
                  <c:v>1.6</c:v>
                </c:pt>
                <c:pt idx="126">
                  <c:v>1.6</c:v>
                </c:pt>
                <c:pt idx="127">
                  <c:v>1.7</c:v>
                </c:pt>
                <c:pt idx="128">
                  <c:v>1.6</c:v>
                </c:pt>
                <c:pt idx="129">
                  <c:v>1.6</c:v>
                </c:pt>
                <c:pt idx="130">
                  <c:v>1.6</c:v>
                </c:pt>
                <c:pt idx="131">
                  <c:v>1.6</c:v>
                </c:pt>
                <c:pt idx="132">
                  <c:v>3.3</c:v>
                </c:pt>
                <c:pt idx="133">
                  <c:v>4.9000000000000004</c:v>
                </c:pt>
                <c:pt idx="134">
                  <c:v>1.6</c:v>
                </c:pt>
                <c:pt idx="135">
                  <c:v>1.6</c:v>
                </c:pt>
                <c:pt idx="136">
                  <c:v>1.6</c:v>
                </c:pt>
                <c:pt idx="137">
                  <c:v>1.6</c:v>
                </c:pt>
                <c:pt idx="138">
                  <c:v>21</c:v>
                </c:pt>
                <c:pt idx="139">
                  <c:v>50</c:v>
                </c:pt>
                <c:pt idx="140">
                  <c:v>94</c:v>
                </c:pt>
                <c:pt idx="141">
                  <c:v>450</c:v>
                </c:pt>
                <c:pt idx="142">
                  <c:v>48</c:v>
                </c:pt>
                <c:pt idx="143">
                  <c:v>340</c:v>
                </c:pt>
                <c:pt idx="144">
                  <c:v>770</c:v>
                </c:pt>
                <c:pt idx="145">
                  <c:v>220</c:v>
                </c:pt>
                <c:pt idx="146">
                  <c:v>15</c:v>
                </c:pt>
                <c:pt idx="147">
                  <c:v>40</c:v>
                </c:pt>
                <c:pt idx="148">
                  <c:v>68</c:v>
                </c:pt>
                <c:pt idx="149">
                  <c:v>1.6</c:v>
                </c:pt>
                <c:pt idx="150">
                  <c:v>9.8000000000000007</c:v>
                </c:pt>
                <c:pt idx="151">
                  <c:v>1.6</c:v>
                </c:pt>
                <c:pt idx="152">
                  <c:v>6.6</c:v>
                </c:pt>
                <c:pt idx="153">
                  <c:v>1.6</c:v>
                </c:pt>
                <c:pt idx="154">
                  <c:v>1.6</c:v>
                </c:pt>
                <c:pt idx="155">
                  <c:v>6.6</c:v>
                </c:pt>
                <c:pt idx="156">
                  <c:v>16</c:v>
                </c:pt>
                <c:pt idx="157">
                  <c:v>21</c:v>
                </c:pt>
                <c:pt idx="158">
                  <c:v>25</c:v>
                </c:pt>
                <c:pt idx="159">
                  <c:v>13</c:v>
                </c:pt>
                <c:pt idx="160">
                  <c:v>18</c:v>
                </c:pt>
                <c:pt idx="161">
                  <c:v>34</c:v>
                </c:pt>
                <c:pt idx="162">
                  <c:v>36</c:v>
                </c:pt>
                <c:pt idx="163">
                  <c:v>44</c:v>
                </c:pt>
                <c:pt idx="164">
                  <c:v>200</c:v>
                </c:pt>
                <c:pt idx="165">
                  <c:v>80</c:v>
                </c:pt>
                <c:pt idx="169">
                  <c:v>4.9000000000000004</c:v>
                </c:pt>
                <c:pt idx="170">
                  <c:v>1.6</c:v>
                </c:pt>
                <c:pt idx="171">
                  <c:v>1.6</c:v>
                </c:pt>
                <c:pt idx="172">
                  <c:v>1.6</c:v>
                </c:pt>
                <c:pt idx="173">
                  <c:v>1.6</c:v>
                </c:pt>
                <c:pt idx="174">
                  <c:v>1.6</c:v>
                </c:pt>
                <c:pt idx="175">
                  <c:v>1.6</c:v>
                </c:pt>
                <c:pt idx="176">
                  <c:v>1.6</c:v>
                </c:pt>
                <c:pt idx="177">
                  <c:v>9.8000000000000007</c:v>
                </c:pt>
                <c:pt idx="178">
                  <c:v>4.9000000000000004</c:v>
                </c:pt>
                <c:pt idx="179">
                  <c:v>0.8</c:v>
                </c:pt>
                <c:pt idx="180">
                  <c:v>0.8</c:v>
                </c:pt>
                <c:pt idx="181">
                  <c:v>1.6</c:v>
                </c:pt>
                <c:pt idx="182">
                  <c:v>1.6</c:v>
                </c:pt>
                <c:pt idx="183">
                  <c:v>1.6</c:v>
                </c:pt>
                <c:pt idx="184">
                  <c:v>1.6</c:v>
                </c:pt>
                <c:pt idx="185">
                  <c:v>1.6</c:v>
                </c:pt>
                <c:pt idx="187">
                  <c:v>1.6</c:v>
                </c:pt>
                <c:pt idx="188">
                  <c:v>4.9000000000000004</c:v>
                </c:pt>
                <c:pt idx="189">
                  <c:v>1.6</c:v>
                </c:pt>
                <c:pt idx="190">
                  <c:v>1.6</c:v>
                </c:pt>
                <c:pt idx="191">
                  <c:v>1.6</c:v>
                </c:pt>
                <c:pt idx="192">
                  <c:v>1.6</c:v>
                </c:pt>
                <c:pt idx="193">
                  <c:v>1.6</c:v>
                </c:pt>
                <c:pt idx="194">
                  <c:v>1.6</c:v>
                </c:pt>
                <c:pt idx="195">
                  <c:v>1.6</c:v>
                </c:pt>
                <c:pt idx="196">
                  <c:v>1.6</c:v>
                </c:pt>
                <c:pt idx="197">
                  <c:v>1.6</c:v>
                </c:pt>
                <c:pt idx="198">
                  <c:v>1.6</c:v>
                </c:pt>
                <c:pt idx="199">
                  <c:v>1.6</c:v>
                </c:pt>
                <c:pt idx="200">
                  <c:v>1.6</c:v>
                </c:pt>
                <c:pt idx="20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3-4FDA-9A9B-D5B1A71C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13600"/>
        <c:axId val="64323584"/>
      </c:lineChart>
      <c:catAx>
        <c:axId val="6431360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4323584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4323584"/>
        <c:scaling>
          <c:logBase val="1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Numberof Enterococci (cfu/100ml)</a:t>
                </a:r>
              </a:p>
            </c:rich>
          </c:tx>
          <c:layout>
            <c:manualLayout>
              <c:xMode val="edge"/>
              <c:yMode val="edge"/>
              <c:x val="1.3507625272331165E-2"/>
              <c:y val="0.175129452308766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313600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4052315029248794"/>
          <c:y val="0.90466190666844781"/>
          <c:w val="0.55555624174429019"/>
          <c:h val="5.296610169491535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Turbidity</a:t>
            </a:r>
          </a:p>
        </c:rich>
      </c:tx>
      <c:layout>
        <c:manualLayout>
          <c:xMode val="edge"/>
          <c:yMode val="edge"/>
          <c:x val="0.45110821382007832"/>
          <c:y val="5.1603905160390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3780964797914"/>
          <c:y val="0.16178543581633958"/>
          <c:w val="0.82529335071707954"/>
          <c:h val="0.51743419101900956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Data'!$L$4:$L$205</c:f>
              <c:numCache>
                <c:formatCode>General</c:formatCode>
                <c:ptCount val="202"/>
                <c:pt idx="1">
                  <c:v>45</c:v>
                </c:pt>
                <c:pt idx="3">
                  <c:v>30.9</c:v>
                </c:pt>
                <c:pt idx="5">
                  <c:v>30.6</c:v>
                </c:pt>
                <c:pt idx="7">
                  <c:v>35.6</c:v>
                </c:pt>
                <c:pt idx="11">
                  <c:v>36.9</c:v>
                </c:pt>
                <c:pt idx="17">
                  <c:v>31.7</c:v>
                </c:pt>
                <c:pt idx="19">
                  <c:v>19.5</c:v>
                </c:pt>
                <c:pt idx="21">
                  <c:v>23.7</c:v>
                </c:pt>
                <c:pt idx="23">
                  <c:v>31.6</c:v>
                </c:pt>
                <c:pt idx="25">
                  <c:v>0.14000000000000001</c:v>
                </c:pt>
                <c:pt idx="28">
                  <c:v>29.4</c:v>
                </c:pt>
                <c:pt idx="34">
                  <c:v>37.9</c:v>
                </c:pt>
                <c:pt idx="36">
                  <c:v>26.3</c:v>
                </c:pt>
                <c:pt idx="38">
                  <c:v>0.1</c:v>
                </c:pt>
                <c:pt idx="40">
                  <c:v>19</c:v>
                </c:pt>
                <c:pt idx="42">
                  <c:v>16</c:v>
                </c:pt>
                <c:pt idx="48">
                  <c:v>65</c:v>
                </c:pt>
                <c:pt idx="52">
                  <c:v>110</c:v>
                </c:pt>
                <c:pt idx="54">
                  <c:v>95</c:v>
                </c:pt>
                <c:pt idx="56">
                  <c:v>26</c:v>
                </c:pt>
                <c:pt idx="58">
                  <c:v>40</c:v>
                </c:pt>
                <c:pt idx="60">
                  <c:v>70</c:v>
                </c:pt>
                <c:pt idx="66">
                  <c:v>65</c:v>
                </c:pt>
                <c:pt idx="70">
                  <c:v>65</c:v>
                </c:pt>
                <c:pt idx="72">
                  <c:v>60</c:v>
                </c:pt>
                <c:pt idx="74">
                  <c:v>39</c:v>
                </c:pt>
                <c:pt idx="76">
                  <c:v>29</c:v>
                </c:pt>
                <c:pt idx="78">
                  <c:v>150</c:v>
                </c:pt>
                <c:pt idx="86">
                  <c:v>140</c:v>
                </c:pt>
                <c:pt idx="89">
                  <c:v>50</c:v>
                </c:pt>
                <c:pt idx="93">
                  <c:v>37</c:v>
                </c:pt>
                <c:pt idx="95">
                  <c:v>45</c:v>
                </c:pt>
                <c:pt idx="97">
                  <c:v>50</c:v>
                </c:pt>
                <c:pt idx="101">
                  <c:v>90</c:v>
                </c:pt>
                <c:pt idx="110">
                  <c:v>91</c:v>
                </c:pt>
                <c:pt idx="112">
                  <c:v>38</c:v>
                </c:pt>
                <c:pt idx="114">
                  <c:v>50</c:v>
                </c:pt>
                <c:pt idx="116">
                  <c:v>45</c:v>
                </c:pt>
                <c:pt idx="118">
                  <c:v>55</c:v>
                </c:pt>
                <c:pt idx="124">
                  <c:v>40</c:v>
                </c:pt>
                <c:pt idx="129">
                  <c:v>40</c:v>
                </c:pt>
                <c:pt idx="131">
                  <c:v>32</c:v>
                </c:pt>
                <c:pt idx="133">
                  <c:v>37</c:v>
                </c:pt>
                <c:pt idx="135">
                  <c:v>50</c:v>
                </c:pt>
                <c:pt idx="137">
                  <c:v>19</c:v>
                </c:pt>
                <c:pt idx="141">
                  <c:v>65</c:v>
                </c:pt>
                <c:pt idx="144">
                  <c:v>60</c:v>
                </c:pt>
                <c:pt idx="146">
                  <c:v>60</c:v>
                </c:pt>
                <c:pt idx="147">
                  <c:v>75</c:v>
                </c:pt>
                <c:pt idx="148">
                  <c:v>85</c:v>
                </c:pt>
                <c:pt idx="149">
                  <c:v>75</c:v>
                </c:pt>
                <c:pt idx="150">
                  <c:v>35</c:v>
                </c:pt>
                <c:pt idx="151">
                  <c:v>55</c:v>
                </c:pt>
                <c:pt idx="152">
                  <c:v>40</c:v>
                </c:pt>
                <c:pt idx="153">
                  <c:v>50</c:v>
                </c:pt>
                <c:pt idx="154">
                  <c:v>25</c:v>
                </c:pt>
                <c:pt idx="155">
                  <c:v>39</c:v>
                </c:pt>
                <c:pt idx="156">
                  <c:v>45</c:v>
                </c:pt>
                <c:pt idx="157">
                  <c:v>50</c:v>
                </c:pt>
                <c:pt idx="158">
                  <c:v>65</c:v>
                </c:pt>
                <c:pt idx="159">
                  <c:v>65</c:v>
                </c:pt>
                <c:pt idx="160">
                  <c:v>50</c:v>
                </c:pt>
                <c:pt idx="161">
                  <c:v>45</c:v>
                </c:pt>
                <c:pt idx="162">
                  <c:v>65</c:v>
                </c:pt>
                <c:pt idx="163">
                  <c:v>60</c:v>
                </c:pt>
                <c:pt idx="164">
                  <c:v>70</c:v>
                </c:pt>
                <c:pt idx="165">
                  <c:v>70</c:v>
                </c:pt>
                <c:pt idx="166">
                  <c:v>50</c:v>
                </c:pt>
                <c:pt idx="168">
                  <c:v>38</c:v>
                </c:pt>
                <c:pt idx="169">
                  <c:v>55</c:v>
                </c:pt>
                <c:pt idx="170">
                  <c:v>55</c:v>
                </c:pt>
                <c:pt idx="171">
                  <c:v>40</c:v>
                </c:pt>
                <c:pt idx="172">
                  <c:v>40</c:v>
                </c:pt>
                <c:pt idx="173">
                  <c:v>65</c:v>
                </c:pt>
                <c:pt idx="174">
                  <c:v>45</c:v>
                </c:pt>
                <c:pt idx="175">
                  <c:v>45</c:v>
                </c:pt>
                <c:pt idx="176">
                  <c:v>55</c:v>
                </c:pt>
                <c:pt idx="177">
                  <c:v>50</c:v>
                </c:pt>
                <c:pt idx="178">
                  <c:v>60</c:v>
                </c:pt>
                <c:pt idx="179">
                  <c:v>60</c:v>
                </c:pt>
                <c:pt idx="180">
                  <c:v>70</c:v>
                </c:pt>
                <c:pt idx="181">
                  <c:v>50</c:v>
                </c:pt>
                <c:pt idx="182">
                  <c:v>60</c:v>
                </c:pt>
                <c:pt idx="183">
                  <c:v>70</c:v>
                </c:pt>
                <c:pt idx="184">
                  <c:v>65</c:v>
                </c:pt>
                <c:pt idx="185">
                  <c:v>80</c:v>
                </c:pt>
                <c:pt idx="187">
                  <c:v>35</c:v>
                </c:pt>
                <c:pt idx="188">
                  <c:v>25</c:v>
                </c:pt>
                <c:pt idx="189">
                  <c:v>32</c:v>
                </c:pt>
                <c:pt idx="190">
                  <c:v>55</c:v>
                </c:pt>
                <c:pt idx="191">
                  <c:v>24</c:v>
                </c:pt>
                <c:pt idx="192">
                  <c:v>23</c:v>
                </c:pt>
                <c:pt idx="193">
                  <c:v>11</c:v>
                </c:pt>
                <c:pt idx="194">
                  <c:v>17</c:v>
                </c:pt>
                <c:pt idx="195">
                  <c:v>27</c:v>
                </c:pt>
                <c:pt idx="196">
                  <c:v>50</c:v>
                </c:pt>
                <c:pt idx="197">
                  <c:v>50</c:v>
                </c:pt>
                <c:pt idx="198">
                  <c:v>65</c:v>
                </c:pt>
                <c:pt idx="199">
                  <c:v>50</c:v>
                </c:pt>
                <c:pt idx="200">
                  <c:v>55</c:v>
                </c:pt>
                <c:pt idx="20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CE-4B79-B710-3376EB1F073D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Data'!$Y$4:$Y$205</c:f>
              <c:numCache>
                <c:formatCode>General</c:formatCode>
                <c:ptCount val="202"/>
                <c:pt idx="1">
                  <c:v>0.49299999999999999</c:v>
                </c:pt>
                <c:pt idx="3">
                  <c:v>0.47399999999999998</c:v>
                </c:pt>
                <c:pt idx="5">
                  <c:v>0.30299999999999999</c:v>
                </c:pt>
                <c:pt idx="7">
                  <c:v>0.49099999999999999</c:v>
                </c:pt>
                <c:pt idx="11">
                  <c:v>0.42599999999999999</c:v>
                </c:pt>
                <c:pt idx="17">
                  <c:v>0.25900000000000001</c:v>
                </c:pt>
                <c:pt idx="19">
                  <c:v>0.56100000000000005</c:v>
                </c:pt>
                <c:pt idx="21">
                  <c:v>0.32900000000000001</c:v>
                </c:pt>
                <c:pt idx="23">
                  <c:v>0.16</c:v>
                </c:pt>
                <c:pt idx="25">
                  <c:v>0.14000000000000001</c:v>
                </c:pt>
                <c:pt idx="28">
                  <c:v>0.17</c:v>
                </c:pt>
                <c:pt idx="34">
                  <c:v>0.25</c:v>
                </c:pt>
                <c:pt idx="36">
                  <c:v>0.2</c:v>
                </c:pt>
                <c:pt idx="38">
                  <c:v>0.1</c:v>
                </c:pt>
                <c:pt idx="40">
                  <c:v>0.6</c:v>
                </c:pt>
                <c:pt idx="42">
                  <c:v>0.4</c:v>
                </c:pt>
                <c:pt idx="48">
                  <c:v>0.3</c:v>
                </c:pt>
                <c:pt idx="52">
                  <c:v>0.3</c:v>
                </c:pt>
                <c:pt idx="54">
                  <c:v>0.2</c:v>
                </c:pt>
                <c:pt idx="56">
                  <c:v>0.1</c:v>
                </c:pt>
                <c:pt idx="58">
                  <c:v>0.2</c:v>
                </c:pt>
                <c:pt idx="60">
                  <c:v>0.1</c:v>
                </c:pt>
                <c:pt idx="66">
                  <c:v>0.5</c:v>
                </c:pt>
                <c:pt idx="70">
                  <c:v>0.1</c:v>
                </c:pt>
                <c:pt idx="72">
                  <c:v>0.15</c:v>
                </c:pt>
                <c:pt idx="74">
                  <c:v>0.3</c:v>
                </c:pt>
                <c:pt idx="76">
                  <c:v>0.2</c:v>
                </c:pt>
                <c:pt idx="78">
                  <c:v>0.2</c:v>
                </c:pt>
                <c:pt idx="86">
                  <c:v>0.6</c:v>
                </c:pt>
                <c:pt idx="89">
                  <c:v>0.1</c:v>
                </c:pt>
                <c:pt idx="93">
                  <c:v>0.2</c:v>
                </c:pt>
                <c:pt idx="95">
                  <c:v>0.25</c:v>
                </c:pt>
                <c:pt idx="97">
                  <c:v>0.2</c:v>
                </c:pt>
                <c:pt idx="101">
                  <c:v>0.3</c:v>
                </c:pt>
                <c:pt idx="110">
                  <c:v>1</c:v>
                </c:pt>
                <c:pt idx="112">
                  <c:v>0.3</c:v>
                </c:pt>
                <c:pt idx="114">
                  <c:v>0.2</c:v>
                </c:pt>
                <c:pt idx="116">
                  <c:v>0.1</c:v>
                </c:pt>
                <c:pt idx="118">
                  <c:v>0.2</c:v>
                </c:pt>
                <c:pt idx="124">
                  <c:v>1.1000000000000001</c:v>
                </c:pt>
                <c:pt idx="129">
                  <c:v>0.15</c:v>
                </c:pt>
                <c:pt idx="131">
                  <c:v>0.15</c:v>
                </c:pt>
                <c:pt idx="133">
                  <c:v>0.25</c:v>
                </c:pt>
                <c:pt idx="135">
                  <c:v>0.25</c:v>
                </c:pt>
                <c:pt idx="137">
                  <c:v>0.6</c:v>
                </c:pt>
                <c:pt idx="141">
                  <c:v>1.6</c:v>
                </c:pt>
                <c:pt idx="144">
                  <c:v>3.3</c:v>
                </c:pt>
                <c:pt idx="146">
                  <c:v>0.5</c:v>
                </c:pt>
                <c:pt idx="147">
                  <c:v>0.4</c:v>
                </c:pt>
                <c:pt idx="148">
                  <c:v>2.6</c:v>
                </c:pt>
                <c:pt idx="149">
                  <c:v>0.25</c:v>
                </c:pt>
                <c:pt idx="150">
                  <c:v>0.9</c:v>
                </c:pt>
                <c:pt idx="151">
                  <c:v>0.2</c:v>
                </c:pt>
                <c:pt idx="152">
                  <c:v>0.2</c:v>
                </c:pt>
                <c:pt idx="153">
                  <c:v>0.3</c:v>
                </c:pt>
                <c:pt idx="154">
                  <c:v>2.6</c:v>
                </c:pt>
                <c:pt idx="155">
                  <c:v>29</c:v>
                </c:pt>
                <c:pt idx="156">
                  <c:v>0.4</c:v>
                </c:pt>
                <c:pt idx="157">
                  <c:v>0.2</c:v>
                </c:pt>
                <c:pt idx="158">
                  <c:v>0.5</c:v>
                </c:pt>
                <c:pt idx="159">
                  <c:v>0.75</c:v>
                </c:pt>
                <c:pt idx="160">
                  <c:v>0.45</c:v>
                </c:pt>
                <c:pt idx="161">
                  <c:v>0.45</c:v>
                </c:pt>
                <c:pt idx="162">
                  <c:v>0.65</c:v>
                </c:pt>
                <c:pt idx="163">
                  <c:v>0.85</c:v>
                </c:pt>
                <c:pt idx="164">
                  <c:v>0.65</c:v>
                </c:pt>
                <c:pt idx="165">
                  <c:v>0.55000000000000004</c:v>
                </c:pt>
                <c:pt idx="169">
                  <c:v>0.4</c:v>
                </c:pt>
                <c:pt idx="170">
                  <c:v>1.5</c:v>
                </c:pt>
                <c:pt idx="171">
                  <c:v>0.45</c:v>
                </c:pt>
                <c:pt idx="172">
                  <c:v>0.35</c:v>
                </c:pt>
                <c:pt idx="173">
                  <c:v>0.3</c:v>
                </c:pt>
                <c:pt idx="174">
                  <c:v>0.35</c:v>
                </c:pt>
                <c:pt idx="175">
                  <c:v>0.5</c:v>
                </c:pt>
                <c:pt idx="176">
                  <c:v>1.3</c:v>
                </c:pt>
                <c:pt idx="177">
                  <c:v>0.45</c:v>
                </c:pt>
                <c:pt idx="178">
                  <c:v>0.25</c:v>
                </c:pt>
                <c:pt idx="179">
                  <c:v>0.15</c:v>
                </c:pt>
                <c:pt idx="180">
                  <c:v>0.5</c:v>
                </c:pt>
                <c:pt idx="181">
                  <c:v>0.45</c:v>
                </c:pt>
                <c:pt idx="182">
                  <c:v>0.25</c:v>
                </c:pt>
                <c:pt idx="183">
                  <c:v>0.85</c:v>
                </c:pt>
                <c:pt idx="184">
                  <c:v>0.15</c:v>
                </c:pt>
                <c:pt idx="185">
                  <c:v>0.3</c:v>
                </c:pt>
                <c:pt idx="187">
                  <c:v>0.2</c:v>
                </c:pt>
                <c:pt idx="188">
                  <c:v>0.3</c:v>
                </c:pt>
                <c:pt idx="189">
                  <c:v>0.65</c:v>
                </c:pt>
                <c:pt idx="190">
                  <c:v>0.65</c:v>
                </c:pt>
                <c:pt idx="191">
                  <c:v>0.15</c:v>
                </c:pt>
                <c:pt idx="192">
                  <c:v>0.75</c:v>
                </c:pt>
                <c:pt idx="193">
                  <c:v>0.25</c:v>
                </c:pt>
                <c:pt idx="194">
                  <c:v>0.75</c:v>
                </c:pt>
                <c:pt idx="195">
                  <c:v>0.3</c:v>
                </c:pt>
                <c:pt idx="196">
                  <c:v>0.2</c:v>
                </c:pt>
                <c:pt idx="197">
                  <c:v>0.35</c:v>
                </c:pt>
                <c:pt idx="198">
                  <c:v>0.1</c:v>
                </c:pt>
                <c:pt idx="199">
                  <c:v>0.95</c:v>
                </c:pt>
                <c:pt idx="200">
                  <c:v>0.2</c:v>
                </c:pt>
                <c:pt idx="20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E-4B79-B710-3376EB1F0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27520"/>
        <c:axId val="64429056"/>
      </c:lineChart>
      <c:catAx>
        <c:axId val="6442752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442905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4429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NTU</a:t>
                </a:r>
              </a:p>
            </c:rich>
          </c:tx>
          <c:layout>
            <c:manualLayout>
              <c:xMode val="edge"/>
              <c:yMode val="edge"/>
              <c:x val="2.2164276401564594E-2"/>
              <c:y val="0.382845407922336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427520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772707518470231"/>
          <c:y val="0.89491474304426"/>
          <c:w val="0.55410691003911361"/>
          <c:h val="5.2301255230125521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67" r="0.75000000000000167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Conductivity</a:t>
            </a:r>
          </a:p>
        </c:rich>
      </c:tx>
      <c:layout>
        <c:manualLayout>
          <c:xMode val="edge"/>
          <c:yMode val="edge"/>
          <c:x val="0.39938798988709234"/>
          <c:y val="4.91603545899118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54795709591415"/>
          <c:y val="0.16778570463926906"/>
          <c:w val="0.83683386033438878"/>
          <c:h val="0.50633925792832968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Data'!$M$4:$M$205</c:f>
              <c:numCache>
                <c:formatCode>General</c:formatCode>
                <c:ptCount val="202"/>
                <c:pt idx="0">
                  <c:v>981</c:v>
                </c:pt>
                <c:pt idx="1">
                  <c:v>1137</c:v>
                </c:pt>
                <c:pt idx="2">
                  <c:v>566</c:v>
                </c:pt>
                <c:pt idx="3">
                  <c:v>429</c:v>
                </c:pt>
                <c:pt idx="4">
                  <c:v>416</c:v>
                </c:pt>
                <c:pt idx="5">
                  <c:v>400</c:v>
                </c:pt>
                <c:pt idx="6">
                  <c:v>739</c:v>
                </c:pt>
                <c:pt idx="7">
                  <c:v>570</c:v>
                </c:pt>
                <c:pt idx="9">
                  <c:v>73.599999999999994</c:v>
                </c:pt>
                <c:pt idx="10">
                  <c:v>89.5</c:v>
                </c:pt>
                <c:pt idx="11">
                  <c:v>83.1</c:v>
                </c:pt>
                <c:pt idx="12">
                  <c:v>83.2</c:v>
                </c:pt>
                <c:pt idx="13">
                  <c:v>63.6</c:v>
                </c:pt>
                <c:pt idx="14">
                  <c:v>50.5</c:v>
                </c:pt>
                <c:pt idx="15">
                  <c:v>52.2</c:v>
                </c:pt>
                <c:pt idx="16">
                  <c:v>56.7</c:v>
                </c:pt>
                <c:pt idx="17">
                  <c:v>1094</c:v>
                </c:pt>
                <c:pt idx="18">
                  <c:v>544</c:v>
                </c:pt>
                <c:pt idx="19">
                  <c:v>437</c:v>
                </c:pt>
                <c:pt idx="20">
                  <c:v>398</c:v>
                </c:pt>
                <c:pt idx="21">
                  <c:v>402</c:v>
                </c:pt>
                <c:pt idx="22">
                  <c:v>391</c:v>
                </c:pt>
                <c:pt idx="23">
                  <c:v>408</c:v>
                </c:pt>
                <c:pt idx="24">
                  <c:v>4420</c:v>
                </c:pt>
                <c:pt idx="25">
                  <c:v>632</c:v>
                </c:pt>
                <c:pt idx="26">
                  <c:v>725</c:v>
                </c:pt>
                <c:pt idx="27">
                  <c:v>879</c:v>
                </c:pt>
                <c:pt idx="28">
                  <c:v>721</c:v>
                </c:pt>
                <c:pt idx="29">
                  <c:v>767</c:v>
                </c:pt>
                <c:pt idx="30">
                  <c:v>634</c:v>
                </c:pt>
                <c:pt idx="31">
                  <c:v>689</c:v>
                </c:pt>
                <c:pt idx="32">
                  <c:v>0.73099999999999998</c:v>
                </c:pt>
                <c:pt idx="33">
                  <c:v>730</c:v>
                </c:pt>
                <c:pt idx="34">
                  <c:v>699</c:v>
                </c:pt>
                <c:pt idx="35">
                  <c:v>565</c:v>
                </c:pt>
                <c:pt idx="36">
                  <c:v>503</c:v>
                </c:pt>
                <c:pt idx="37">
                  <c:v>51.6</c:v>
                </c:pt>
                <c:pt idx="38">
                  <c:v>580</c:v>
                </c:pt>
                <c:pt idx="39">
                  <c:v>392</c:v>
                </c:pt>
                <c:pt idx="40">
                  <c:v>343</c:v>
                </c:pt>
                <c:pt idx="41">
                  <c:v>552</c:v>
                </c:pt>
                <c:pt idx="42">
                  <c:v>564</c:v>
                </c:pt>
                <c:pt idx="43">
                  <c:v>633</c:v>
                </c:pt>
                <c:pt idx="44">
                  <c:v>0.60499999999999998</c:v>
                </c:pt>
                <c:pt idx="46">
                  <c:v>0.73599999999999999</c:v>
                </c:pt>
                <c:pt idx="47">
                  <c:v>1.1830000000000001</c:v>
                </c:pt>
                <c:pt idx="48">
                  <c:v>872</c:v>
                </c:pt>
                <c:pt idx="49">
                  <c:v>766</c:v>
                </c:pt>
                <c:pt idx="50">
                  <c:v>0.75900000000000001</c:v>
                </c:pt>
                <c:pt idx="51">
                  <c:v>0.73299999999999998</c:v>
                </c:pt>
                <c:pt idx="52">
                  <c:v>839</c:v>
                </c:pt>
                <c:pt idx="53">
                  <c:v>729</c:v>
                </c:pt>
                <c:pt idx="54">
                  <c:v>629</c:v>
                </c:pt>
                <c:pt idx="56">
                  <c:v>477</c:v>
                </c:pt>
                <c:pt idx="57">
                  <c:v>555</c:v>
                </c:pt>
                <c:pt idx="58">
                  <c:v>407</c:v>
                </c:pt>
                <c:pt idx="59">
                  <c:v>416</c:v>
                </c:pt>
                <c:pt idx="60">
                  <c:v>441</c:v>
                </c:pt>
                <c:pt idx="61">
                  <c:v>608</c:v>
                </c:pt>
                <c:pt idx="62">
                  <c:v>694</c:v>
                </c:pt>
                <c:pt idx="63">
                  <c:v>569</c:v>
                </c:pt>
                <c:pt idx="64">
                  <c:v>656</c:v>
                </c:pt>
                <c:pt idx="65">
                  <c:v>705</c:v>
                </c:pt>
                <c:pt idx="66">
                  <c:v>792</c:v>
                </c:pt>
                <c:pt idx="67">
                  <c:v>22.2</c:v>
                </c:pt>
                <c:pt idx="68">
                  <c:v>792</c:v>
                </c:pt>
                <c:pt idx="69">
                  <c:v>0.58099999999999996</c:v>
                </c:pt>
                <c:pt idx="70">
                  <c:v>569</c:v>
                </c:pt>
                <c:pt idx="71">
                  <c:v>568</c:v>
                </c:pt>
                <c:pt idx="72">
                  <c:v>575</c:v>
                </c:pt>
                <c:pt idx="73">
                  <c:v>564</c:v>
                </c:pt>
                <c:pt idx="74">
                  <c:v>479</c:v>
                </c:pt>
                <c:pt idx="75">
                  <c:v>314</c:v>
                </c:pt>
                <c:pt idx="76">
                  <c:v>377</c:v>
                </c:pt>
                <c:pt idx="77">
                  <c:v>441</c:v>
                </c:pt>
                <c:pt idx="78">
                  <c:v>524</c:v>
                </c:pt>
                <c:pt idx="79">
                  <c:v>517</c:v>
                </c:pt>
                <c:pt idx="80">
                  <c:v>615</c:v>
                </c:pt>
                <c:pt idx="83">
                  <c:v>924</c:v>
                </c:pt>
                <c:pt idx="84">
                  <c:v>1158</c:v>
                </c:pt>
                <c:pt idx="85">
                  <c:v>940</c:v>
                </c:pt>
                <c:pt idx="86">
                  <c:v>13.08</c:v>
                </c:pt>
                <c:pt idx="87">
                  <c:v>881</c:v>
                </c:pt>
                <c:pt idx="88">
                  <c:v>1059</c:v>
                </c:pt>
                <c:pt idx="89">
                  <c:v>793</c:v>
                </c:pt>
                <c:pt idx="91">
                  <c:v>708</c:v>
                </c:pt>
                <c:pt idx="92">
                  <c:v>558</c:v>
                </c:pt>
                <c:pt idx="93">
                  <c:v>603</c:v>
                </c:pt>
                <c:pt idx="94">
                  <c:v>705</c:v>
                </c:pt>
                <c:pt idx="95">
                  <c:v>66.3</c:v>
                </c:pt>
                <c:pt idx="96">
                  <c:v>851</c:v>
                </c:pt>
                <c:pt idx="97">
                  <c:v>971</c:v>
                </c:pt>
                <c:pt idx="98">
                  <c:v>727</c:v>
                </c:pt>
                <c:pt idx="99">
                  <c:v>905</c:v>
                </c:pt>
                <c:pt idx="100">
                  <c:v>801</c:v>
                </c:pt>
                <c:pt idx="101">
                  <c:v>992</c:v>
                </c:pt>
                <c:pt idx="102">
                  <c:v>1097</c:v>
                </c:pt>
                <c:pt idx="103">
                  <c:v>2.2599999999999998</c:v>
                </c:pt>
                <c:pt idx="104">
                  <c:v>1223</c:v>
                </c:pt>
                <c:pt idx="105">
                  <c:v>1185</c:v>
                </c:pt>
                <c:pt idx="107">
                  <c:v>1022</c:v>
                </c:pt>
                <c:pt idx="109">
                  <c:v>1.2</c:v>
                </c:pt>
                <c:pt idx="110">
                  <c:v>836</c:v>
                </c:pt>
                <c:pt idx="112">
                  <c:v>639</c:v>
                </c:pt>
                <c:pt idx="113">
                  <c:v>659</c:v>
                </c:pt>
                <c:pt idx="114">
                  <c:v>524</c:v>
                </c:pt>
                <c:pt idx="115">
                  <c:v>454</c:v>
                </c:pt>
                <c:pt idx="116">
                  <c:v>451</c:v>
                </c:pt>
                <c:pt idx="117">
                  <c:v>0.45</c:v>
                </c:pt>
                <c:pt idx="118">
                  <c:v>492</c:v>
                </c:pt>
                <c:pt idx="119">
                  <c:v>599</c:v>
                </c:pt>
                <c:pt idx="120">
                  <c:v>620</c:v>
                </c:pt>
                <c:pt idx="122">
                  <c:v>966</c:v>
                </c:pt>
                <c:pt idx="123">
                  <c:v>997</c:v>
                </c:pt>
                <c:pt idx="124">
                  <c:v>1599</c:v>
                </c:pt>
                <c:pt idx="125">
                  <c:v>1192</c:v>
                </c:pt>
                <c:pt idx="126">
                  <c:v>1093</c:v>
                </c:pt>
                <c:pt idx="127">
                  <c:v>1.413</c:v>
                </c:pt>
                <c:pt idx="128">
                  <c:v>1970</c:v>
                </c:pt>
                <c:pt idx="129">
                  <c:v>514</c:v>
                </c:pt>
                <c:pt idx="130">
                  <c:v>456</c:v>
                </c:pt>
                <c:pt idx="131">
                  <c:v>515</c:v>
                </c:pt>
                <c:pt idx="132">
                  <c:v>541</c:v>
                </c:pt>
                <c:pt idx="133">
                  <c:v>509</c:v>
                </c:pt>
                <c:pt idx="134">
                  <c:v>550</c:v>
                </c:pt>
                <c:pt idx="135">
                  <c:v>488</c:v>
                </c:pt>
                <c:pt idx="136">
                  <c:v>560</c:v>
                </c:pt>
                <c:pt idx="137">
                  <c:v>1073</c:v>
                </c:pt>
                <c:pt idx="138">
                  <c:v>0.83199999999999996</c:v>
                </c:pt>
                <c:pt idx="139">
                  <c:v>769</c:v>
                </c:pt>
                <c:pt idx="140">
                  <c:v>0.85299999999999998</c:v>
                </c:pt>
                <c:pt idx="141">
                  <c:v>988</c:v>
                </c:pt>
                <c:pt idx="142">
                  <c:v>1152</c:v>
                </c:pt>
                <c:pt idx="143">
                  <c:v>1861</c:v>
                </c:pt>
                <c:pt idx="144">
                  <c:v>1113</c:v>
                </c:pt>
                <c:pt idx="145">
                  <c:v>827</c:v>
                </c:pt>
                <c:pt idx="146">
                  <c:v>691</c:v>
                </c:pt>
                <c:pt idx="147">
                  <c:v>695</c:v>
                </c:pt>
                <c:pt idx="148">
                  <c:v>511</c:v>
                </c:pt>
                <c:pt idx="149">
                  <c:v>449</c:v>
                </c:pt>
                <c:pt idx="150">
                  <c:v>572</c:v>
                </c:pt>
                <c:pt idx="151">
                  <c:v>632</c:v>
                </c:pt>
                <c:pt idx="152">
                  <c:v>706</c:v>
                </c:pt>
                <c:pt idx="153">
                  <c:v>0</c:v>
                </c:pt>
                <c:pt idx="154">
                  <c:v>0.97199999999999998</c:v>
                </c:pt>
                <c:pt idx="155">
                  <c:v>1000</c:v>
                </c:pt>
                <c:pt idx="156">
                  <c:v>734</c:v>
                </c:pt>
                <c:pt idx="157">
                  <c:v>793</c:v>
                </c:pt>
                <c:pt idx="158">
                  <c:v>938</c:v>
                </c:pt>
                <c:pt idx="159">
                  <c:v>972</c:v>
                </c:pt>
                <c:pt idx="160">
                  <c:v>853</c:v>
                </c:pt>
                <c:pt idx="161">
                  <c:v>892</c:v>
                </c:pt>
                <c:pt idx="162">
                  <c:v>908</c:v>
                </c:pt>
                <c:pt idx="163">
                  <c:v>1179</c:v>
                </c:pt>
                <c:pt idx="164">
                  <c:v>848</c:v>
                </c:pt>
                <c:pt idx="165">
                  <c:v>818</c:v>
                </c:pt>
                <c:pt idx="166">
                  <c:v>962</c:v>
                </c:pt>
                <c:pt idx="168">
                  <c:v>771</c:v>
                </c:pt>
                <c:pt idx="169">
                  <c:v>696</c:v>
                </c:pt>
                <c:pt idx="170">
                  <c:v>885</c:v>
                </c:pt>
                <c:pt idx="171">
                  <c:v>687</c:v>
                </c:pt>
                <c:pt idx="172">
                  <c:v>616</c:v>
                </c:pt>
                <c:pt idx="173">
                  <c:v>726</c:v>
                </c:pt>
                <c:pt idx="174">
                  <c:v>769</c:v>
                </c:pt>
                <c:pt idx="175">
                  <c:v>683</c:v>
                </c:pt>
                <c:pt idx="176">
                  <c:v>687</c:v>
                </c:pt>
                <c:pt idx="177">
                  <c:v>912</c:v>
                </c:pt>
                <c:pt idx="178">
                  <c:v>932</c:v>
                </c:pt>
                <c:pt idx="179">
                  <c:v>898</c:v>
                </c:pt>
                <c:pt idx="180">
                  <c:v>957</c:v>
                </c:pt>
                <c:pt idx="181">
                  <c:v>928</c:v>
                </c:pt>
                <c:pt idx="182">
                  <c:v>920</c:v>
                </c:pt>
                <c:pt idx="183">
                  <c:v>840</c:v>
                </c:pt>
                <c:pt idx="184">
                  <c:v>946</c:v>
                </c:pt>
                <c:pt idx="185">
                  <c:v>634</c:v>
                </c:pt>
                <c:pt idx="187">
                  <c:v>542</c:v>
                </c:pt>
                <c:pt idx="192">
                  <c:v>638</c:v>
                </c:pt>
                <c:pt idx="193">
                  <c:v>713</c:v>
                </c:pt>
                <c:pt idx="194">
                  <c:v>731</c:v>
                </c:pt>
                <c:pt idx="195">
                  <c:v>671</c:v>
                </c:pt>
                <c:pt idx="196">
                  <c:v>655</c:v>
                </c:pt>
                <c:pt idx="197">
                  <c:v>633</c:v>
                </c:pt>
                <c:pt idx="198">
                  <c:v>800</c:v>
                </c:pt>
                <c:pt idx="199">
                  <c:v>986</c:v>
                </c:pt>
                <c:pt idx="200">
                  <c:v>628</c:v>
                </c:pt>
                <c:pt idx="201">
                  <c:v>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B-4BEE-A956-81A0B5DE33D5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Data'!$Z$4:$Z$205</c:f>
              <c:numCache>
                <c:formatCode>General</c:formatCode>
                <c:ptCount val="202"/>
                <c:pt idx="0">
                  <c:v>1171</c:v>
                </c:pt>
                <c:pt idx="1">
                  <c:v>1282</c:v>
                </c:pt>
                <c:pt idx="2">
                  <c:v>547</c:v>
                </c:pt>
                <c:pt idx="3">
                  <c:v>429</c:v>
                </c:pt>
                <c:pt idx="4">
                  <c:v>384</c:v>
                </c:pt>
                <c:pt idx="5">
                  <c:v>384</c:v>
                </c:pt>
                <c:pt idx="6">
                  <c:v>509</c:v>
                </c:pt>
                <c:pt idx="7">
                  <c:v>547</c:v>
                </c:pt>
                <c:pt idx="9">
                  <c:v>71.099999999999994</c:v>
                </c:pt>
                <c:pt idx="10">
                  <c:v>88.7</c:v>
                </c:pt>
                <c:pt idx="11">
                  <c:v>83.9</c:v>
                </c:pt>
                <c:pt idx="12">
                  <c:v>76</c:v>
                </c:pt>
                <c:pt idx="13">
                  <c:v>58.9</c:v>
                </c:pt>
                <c:pt idx="14">
                  <c:v>49.2</c:v>
                </c:pt>
                <c:pt idx="15">
                  <c:v>50.7</c:v>
                </c:pt>
                <c:pt idx="16">
                  <c:v>53.8</c:v>
                </c:pt>
                <c:pt idx="17">
                  <c:v>1049</c:v>
                </c:pt>
                <c:pt idx="18">
                  <c:v>581</c:v>
                </c:pt>
                <c:pt idx="19">
                  <c:v>414</c:v>
                </c:pt>
                <c:pt idx="20">
                  <c:v>386</c:v>
                </c:pt>
                <c:pt idx="21">
                  <c:v>384</c:v>
                </c:pt>
                <c:pt idx="22">
                  <c:v>388</c:v>
                </c:pt>
                <c:pt idx="23">
                  <c:v>398</c:v>
                </c:pt>
                <c:pt idx="24">
                  <c:v>536</c:v>
                </c:pt>
                <c:pt idx="25">
                  <c:v>632</c:v>
                </c:pt>
                <c:pt idx="26">
                  <c:v>665</c:v>
                </c:pt>
                <c:pt idx="27">
                  <c:v>879</c:v>
                </c:pt>
                <c:pt idx="28">
                  <c:v>703</c:v>
                </c:pt>
                <c:pt idx="29">
                  <c:v>742</c:v>
                </c:pt>
                <c:pt idx="30">
                  <c:v>634</c:v>
                </c:pt>
                <c:pt idx="31">
                  <c:v>678</c:v>
                </c:pt>
                <c:pt idx="32">
                  <c:v>0.82</c:v>
                </c:pt>
                <c:pt idx="33">
                  <c:v>765</c:v>
                </c:pt>
                <c:pt idx="34">
                  <c:v>707</c:v>
                </c:pt>
                <c:pt idx="35">
                  <c:v>590</c:v>
                </c:pt>
                <c:pt idx="36">
                  <c:v>789</c:v>
                </c:pt>
                <c:pt idx="37">
                  <c:v>50.7</c:v>
                </c:pt>
                <c:pt idx="38">
                  <c:v>580</c:v>
                </c:pt>
                <c:pt idx="39">
                  <c:v>380</c:v>
                </c:pt>
                <c:pt idx="40">
                  <c:v>343</c:v>
                </c:pt>
                <c:pt idx="41">
                  <c:v>523</c:v>
                </c:pt>
                <c:pt idx="42">
                  <c:v>541</c:v>
                </c:pt>
                <c:pt idx="43">
                  <c:v>704</c:v>
                </c:pt>
                <c:pt idx="44">
                  <c:v>0.64900000000000002</c:v>
                </c:pt>
                <c:pt idx="46">
                  <c:v>0.72599999999999998</c:v>
                </c:pt>
                <c:pt idx="47">
                  <c:v>0.82599999999999996</c:v>
                </c:pt>
                <c:pt idx="48">
                  <c:v>875</c:v>
                </c:pt>
                <c:pt idx="50">
                  <c:v>0.99199999999999999</c:v>
                </c:pt>
                <c:pt idx="51">
                  <c:v>0.72799999999999998</c:v>
                </c:pt>
                <c:pt idx="52">
                  <c:v>728</c:v>
                </c:pt>
                <c:pt idx="53">
                  <c:v>813</c:v>
                </c:pt>
                <c:pt idx="54">
                  <c:v>597</c:v>
                </c:pt>
                <c:pt idx="55">
                  <c:v>3.01</c:v>
                </c:pt>
                <c:pt idx="56">
                  <c:v>452</c:v>
                </c:pt>
                <c:pt idx="57">
                  <c:v>543</c:v>
                </c:pt>
                <c:pt idx="58">
                  <c:v>398</c:v>
                </c:pt>
                <c:pt idx="59">
                  <c:v>424</c:v>
                </c:pt>
                <c:pt idx="60">
                  <c:v>442</c:v>
                </c:pt>
                <c:pt idx="61">
                  <c:v>587</c:v>
                </c:pt>
                <c:pt idx="62">
                  <c:v>604</c:v>
                </c:pt>
                <c:pt idx="63">
                  <c:v>565</c:v>
                </c:pt>
                <c:pt idx="64">
                  <c:v>620</c:v>
                </c:pt>
                <c:pt idx="65">
                  <c:v>654</c:v>
                </c:pt>
                <c:pt idx="66">
                  <c:v>648</c:v>
                </c:pt>
                <c:pt idx="67">
                  <c:v>48.4</c:v>
                </c:pt>
                <c:pt idx="68">
                  <c:v>648</c:v>
                </c:pt>
                <c:pt idx="69">
                  <c:v>0.56299999999999994</c:v>
                </c:pt>
                <c:pt idx="70">
                  <c:v>554</c:v>
                </c:pt>
                <c:pt idx="71">
                  <c:v>581</c:v>
                </c:pt>
                <c:pt idx="72">
                  <c:v>502</c:v>
                </c:pt>
                <c:pt idx="73">
                  <c:v>550</c:v>
                </c:pt>
                <c:pt idx="74">
                  <c:v>432</c:v>
                </c:pt>
                <c:pt idx="75">
                  <c:v>385</c:v>
                </c:pt>
                <c:pt idx="76">
                  <c:v>369</c:v>
                </c:pt>
                <c:pt idx="77">
                  <c:v>446</c:v>
                </c:pt>
                <c:pt idx="78">
                  <c:v>510</c:v>
                </c:pt>
                <c:pt idx="79">
                  <c:v>532</c:v>
                </c:pt>
                <c:pt idx="80">
                  <c:v>606</c:v>
                </c:pt>
                <c:pt idx="82">
                  <c:v>660</c:v>
                </c:pt>
                <c:pt idx="83">
                  <c:v>917</c:v>
                </c:pt>
                <c:pt idx="84">
                  <c:v>1137</c:v>
                </c:pt>
                <c:pt idx="85">
                  <c:v>906</c:v>
                </c:pt>
                <c:pt idx="86">
                  <c:v>13.11</c:v>
                </c:pt>
                <c:pt idx="87">
                  <c:v>1021</c:v>
                </c:pt>
                <c:pt idx="88">
                  <c:v>1118</c:v>
                </c:pt>
                <c:pt idx="89">
                  <c:v>731</c:v>
                </c:pt>
                <c:pt idx="91">
                  <c:v>706</c:v>
                </c:pt>
                <c:pt idx="92">
                  <c:v>703</c:v>
                </c:pt>
                <c:pt idx="93">
                  <c:v>591</c:v>
                </c:pt>
                <c:pt idx="94">
                  <c:v>836</c:v>
                </c:pt>
                <c:pt idx="95">
                  <c:v>606</c:v>
                </c:pt>
                <c:pt idx="96">
                  <c:v>673</c:v>
                </c:pt>
                <c:pt idx="97">
                  <c:v>870</c:v>
                </c:pt>
                <c:pt idx="98">
                  <c:v>656</c:v>
                </c:pt>
                <c:pt idx="99">
                  <c:v>1595</c:v>
                </c:pt>
                <c:pt idx="100">
                  <c:v>829</c:v>
                </c:pt>
                <c:pt idx="101">
                  <c:v>1306</c:v>
                </c:pt>
                <c:pt idx="102">
                  <c:v>1036</c:v>
                </c:pt>
                <c:pt idx="103">
                  <c:v>1204</c:v>
                </c:pt>
                <c:pt idx="104">
                  <c:v>1196</c:v>
                </c:pt>
                <c:pt idx="106">
                  <c:v>892</c:v>
                </c:pt>
                <c:pt idx="107">
                  <c:v>1384</c:v>
                </c:pt>
                <c:pt idx="109">
                  <c:v>1.3720000000000001</c:v>
                </c:pt>
                <c:pt idx="110">
                  <c:v>1202</c:v>
                </c:pt>
                <c:pt idx="112">
                  <c:v>732</c:v>
                </c:pt>
                <c:pt idx="113">
                  <c:v>929</c:v>
                </c:pt>
                <c:pt idx="114">
                  <c:v>493</c:v>
                </c:pt>
                <c:pt idx="115">
                  <c:v>444</c:v>
                </c:pt>
                <c:pt idx="116">
                  <c:v>436</c:v>
                </c:pt>
                <c:pt idx="117">
                  <c:v>0.69</c:v>
                </c:pt>
                <c:pt idx="118">
                  <c:v>486</c:v>
                </c:pt>
                <c:pt idx="119">
                  <c:v>603</c:v>
                </c:pt>
                <c:pt idx="120">
                  <c:v>792</c:v>
                </c:pt>
                <c:pt idx="122">
                  <c:v>1312</c:v>
                </c:pt>
                <c:pt idx="123">
                  <c:v>967</c:v>
                </c:pt>
                <c:pt idx="124">
                  <c:v>1267</c:v>
                </c:pt>
                <c:pt idx="125">
                  <c:v>1203</c:v>
                </c:pt>
                <c:pt idx="126">
                  <c:v>1296</c:v>
                </c:pt>
                <c:pt idx="127">
                  <c:v>2.21</c:v>
                </c:pt>
                <c:pt idx="128">
                  <c:v>1235</c:v>
                </c:pt>
                <c:pt idx="129">
                  <c:v>539</c:v>
                </c:pt>
                <c:pt idx="130">
                  <c:v>459</c:v>
                </c:pt>
                <c:pt idx="131">
                  <c:v>488</c:v>
                </c:pt>
                <c:pt idx="132">
                  <c:v>425</c:v>
                </c:pt>
                <c:pt idx="133">
                  <c:v>506</c:v>
                </c:pt>
                <c:pt idx="134">
                  <c:v>520</c:v>
                </c:pt>
                <c:pt idx="135">
                  <c:v>480</c:v>
                </c:pt>
                <c:pt idx="136">
                  <c:v>515</c:v>
                </c:pt>
                <c:pt idx="137">
                  <c:v>652</c:v>
                </c:pt>
                <c:pt idx="138">
                  <c:v>1.4890000000000001</c:v>
                </c:pt>
                <c:pt idx="139">
                  <c:v>799</c:v>
                </c:pt>
                <c:pt idx="140">
                  <c:v>861</c:v>
                </c:pt>
                <c:pt idx="141">
                  <c:v>954</c:v>
                </c:pt>
                <c:pt idx="142">
                  <c:v>1194</c:v>
                </c:pt>
                <c:pt idx="143">
                  <c:v>1323</c:v>
                </c:pt>
                <c:pt idx="144">
                  <c:v>1056</c:v>
                </c:pt>
                <c:pt idx="145">
                  <c:v>870</c:v>
                </c:pt>
                <c:pt idx="146">
                  <c:v>724</c:v>
                </c:pt>
                <c:pt idx="147">
                  <c:v>668</c:v>
                </c:pt>
                <c:pt idx="148">
                  <c:v>501</c:v>
                </c:pt>
                <c:pt idx="149">
                  <c:v>468</c:v>
                </c:pt>
                <c:pt idx="150">
                  <c:v>592</c:v>
                </c:pt>
                <c:pt idx="151">
                  <c:v>630</c:v>
                </c:pt>
                <c:pt idx="152">
                  <c:v>685</c:v>
                </c:pt>
                <c:pt idx="153">
                  <c:v>0</c:v>
                </c:pt>
                <c:pt idx="154">
                  <c:v>952</c:v>
                </c:pt>
                <c:pt idx="155">
                  <c:v>1479</c:v>
                </c:pt>
                <c:pt idx="156">
                  <c:v>662</c:v>
                </c:pt>
                <c:pt idx="157">
                  <c:v>776</c:v>
                </c:pt>
                <c:pt idx="158">
                  <c:v>887</c:v>
                </c:pt>
                <c:pt idx="159">
                  <c:v>987</c:v>
                </c:pt>
                <c:pt idx="160">
                  <c:v>910</c:v>
                </c:pt>
                <c:pt idx="161">
                  <c:v>941</c:v>
                </c:pt>
                <c:pt idx="162">
                  <c:v>887</c:v>
                </c:pt>
                <c:pt idx="163">
                  <c:v>2220</c:v>
                </c:pt>
                <c:pt idx="164">
                  <c:v>825</c:v>
                </c:pt>
                <c:pt idx="165">
                  <c:v>782</c:v>
                </c:pt>
                <c:pt idx="170">
                  <c:v>899</c:v>
                </c:pt>
                <c:pt idx="171">
                  <c:v>605</c:v>
                </c:pt>
                <c:pt idx="172">
                  <c:v>610</c:v>
                </c:pt>
                <c:pt idx="173">
                  <c:v>710</c:v>
                </c:pt>
                <c:pt idx="174">
                  <c:v>1259</c:v>
                </c:pt>
                <c:pt idx="175">
                  <c:v>687</c:v>
                </c:pt>
                <c:pt idx="176">
                  <c:v>696</c:v>
                </c:pt>
                <c:pt idx="177">
                  <c:v>832</c:v>
                </c:pt>
                <c:pt idx="178">
                  <c:v>1251</c:v>
                </c:pt>
                <c:pt idx="179">
                  <c:v>893</c:v>
                </c:pt>
                <c:pt idx="180">
                  <c:v>957</c:v>
                </c:pt>
                <c:pt idx="181">
                  <c:v>941</c:v>
                </c:pt>
                <c:pt idx="182">
                  <c:v>1091</c:v>
                </c:pt>
                <c:pt idx="183">
                  <c:v>837</c:v>
                </c:pt>
                <c:pt idx="184">
                  <c:v>818</c:v>
                </c:pt>
                <c:pt idx="185">
                  <c:v>639</c:v>
                </c:pt>
                <c:pt idx="187">
                  <c:v>537</c:v>
                </c:pt>
                <c:pt idx="188">
                  <c:v>474</c:v>
                </c:pt>
                <c:pt idx="189">
                  <c:v>461</c:v>
                </c:pt>
                <c:pt idx="190">
                  <c:v>615</c:v>
                </c:pt>
                <c:pt idx="191">
                  <c:v>840</c:v>
                </c:pt>
                <c:pt idx="192">
                  <c:v>916</c:v>
                </c:pt>
                <c:pt idx="193">
                  <c:v>658</c:v>
                </c:pt>
                <c:pt idx="194">
                  <c:v>570</c:v>
                </c:pt>
                <c:pt idx="195">
                  <c:v>1030</c:v>
                </c:pt>
                <c:pt idx="196">
                  <c:v>725</c:v>
                </c:pt>
                <c:pt idx="197">
                  <c:v>652</c:v>
                </c:pt>
                <c:pt idx="198">
                  <c:v>662</c:v>
                </c:pt>
                <c:pt idx="199">
                  <c:v>674</c:v>
                </c:pt>
                <c:pt idx="200">
                  <c:v>637</c:v>
                </c:pt>
                <c:pt idx="201">
                  <c:v>1638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B-4BEE-A956-81A0B5DE3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67328"/>
        <c:axId val="64468864"/>
      </c:lineChart>
      <c:catAx>
        <c:axId val="6446732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4468864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446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Conductivity (mS/cm)</a:t>
                </a:r>
              </a:p>
            </c:rich>
          </c:tx>
          <c:layout>
            <c:manualLayout>
              <c:xMode val="edge"/>
              <c:yMode val="edge"/>
              <c:x val="1.3560804899387626E-2"/>
              <c:y val="0.2096020367607672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467328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309738841699964"/>
          <c:y val="0.91946496620808293"/>
          <c:w val="0.55774347104249888"/>
          <c:h val="5.592864650307971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pH</a:t>
            </a:r>
          </a:p>
        </c:rich>
      </c:tx>
      <c:layout>
        <c:manualLayout>
          <c:xMode val="edge"/>
          <c:yMode val="edge"/>
          <c:x val="0.45188142820730082"/>
          <c:y val="4.62341536167039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54795709591415"/>
          <c:y val="0.16778570463926906"/>
          <c:w val="0.836833860334389"/>
          <c:h val="0.50633925792832968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Data'!$N$4:$N$205</c:f>
              <c:numCache>
                <c:formatCode>General</c:formatCode>
                <c:ptCount val="202"/>
                <c:pt idx="0">
                  <c:v>7.93</c:v>
                </c:pt>
                <c:pt idx="1">
                  <c:v>7.62</c:v>
                </c:pt>
                <c:pt idx="2">
                  <c:v>7.57</c:v>
                </c:pt>
                <c:pt idx="3">
                  <c:v>7.4</c:v>
                </c:pt>
                <c:pt idx="4">
                  <c:v>7.41</c:v>
                </c:pt>
                <c:pt idx="5">
                  <c:v>7.48</c:v>
                </c:pt>
                <c:pt idx="6">
                  <c:v>7.59</c:v>
                </c:pt>
                <c:pt idx="7">
                  <c:v>8.0500000000000007</c:v>
                </c:pt>
                <c:pt idx="8">
                  <c:v>7.94</c:v>
                </c:pt>
                <c:pt idx="9">
                  <c:v>7.85</c:v>
                </c:pt>
                <c:pt idx="10">
                  <c:v>7.98</c:v>
                </c:pt>
                <c:pt idx="11">
                  <c:v>7.89</c:v>
                </c:pt>
                <c:pt idx="12">
                  <c:v>7.95</c:v>
                </c:pt>
                <c:pt idx="13">
                  <c:v>7.38</c:v>
                </c:pt>
                <c:pt idx="14">
                  <c:v>6.92</c:v>
                </c:pt>
                <c:pt idx="15">
                  <c:v>7.8</c:v>
                </c:pt>
                <c:pt idx="16">
                  <c:v>7.18</c:v>
                </c:pt>
                <c:pt idx="17">
                  <c:v>7.43</c:v>
                </c:pt>
                <c:pt idx="18">
                  <c:v>7.45</c:v>
                </c:pt>
                <c:pt idx="19">
                  <c:v>8.0299999999999994</c:v>
                </c:pt>
                <c:pt idx="20">
                  <c:v>8.26</c:v>
                </c:pt>
                <c:pt idx="21">
                  <c:v>7.53</c:v>
                </c:pt>
                <c:pt idx="22">
                  <c:v>8.0299999999999994</c:v>
                </c:pt>
                <c:pt idx="23">
                  <c:v>9.64</c:v>
                </c:pt>
                <c:pt idx="24">
                  <c:v>7.74</c:v>
                </c:pt>
                <c:pt idx="25">
                  <c:v>7.37</c:v>
                </c:pt>
                <c:pt idx="26">
                  <c:v>7.5</c:v>
                </c:pt>
                <c:pt idx="27">
                  <c:v>7.71</c:v>
                </c:pt>
                <c:pt idx="28">
                  <c:v>7.86</c:v>
                </c:pt>
                <c:pt idx="29">
                  <c:v>7.35</c:v>
                </c:pt>
                <c:pt idx="30">
                  <c:v>7.67</c:v>
                </c:pt>
                <c:pt idx="31">
                  <c:v>7.49</c:v>
                </c:pt>
                <c:pt idx="32">
                  <c:v>8.61</c:v>
                </c:pt>
                <c:pt idx="33">
                  <c:v>7.46</c:v>
                </c:pt>
                <c:pt idx="34">
                  <c:v>7.6</c:v>
                </c:pt>
                <c:pt idx="35">
                  <c:v>7.56</c:v>
                </c:pt>
                <c:pt idx="36">
                  <c:v>7.39</c:v>
                </c:pt>
                <c:pt idx="37">
                  <c:v>8.27</c:v>
                </c:pt>
                <c:pt idx="38">
                  <c:v>7.53</c:v>
                </c:pt>
                <c:pt idx="39">
                  <c:v>7.97</c:v>
                </c:pt>
                <c:pt idx="40">
                  <c:v>8.76</c:v>
                </c:pt>
                <c:pt idx="41">
                  <c:v>7.2</c:v>
                </c:pt>
                <c:pt idx="42">
                  <c:v>7.64</c:v>
                </c:pt>
                <c:pt idx="43">
                  <c:v>7.53</c:v>
                </c:pt>
                <c:pt idx="44">
                  <c:v>8.25</c:v>
                </c:pt>
                <c:pt idx="46">
                  <c:v>6.94</c:v>
                </c:pt>
                <c:pt idx="47">
                  <c:v>6.98</c:v>
                </c:pt>
                <c:pt idx="48">
                  <c:v>6.75</c:v>
                </c:pt>
                <c:pt idx="49">
                  <c:v>8.56</c:v>
                </c:pt>
                <c:pt idx="50">
                  <c:v>8.07</c:v>
                </c:pt>
                <c:pt idx="51">
                  <c:v>8.6999999999999993</c:v>
                </c:pt>
                <c:pt idx="52">
                  <c:v>8.01</c:v>
                </c:pt>
                <c:pt idx="53">
                  <c:v>7.77</c:v>
                </c:pt>
                <c:pt idx="54">
                  <c:v>7.53</c:v>
                </c:pt>
                <c:pt idx="56">
                  <c:v>7.93</c:v>
                </c:pt>
                <c:pt idx="57">
                  <c:v>7.89</c:v>
                </c:pt>
                <c:pt idx="58">
                  <c:v>8.83</c:v>
                </c:pt>
                <c:pt idx="59">
                  <c:v>8.8699999999999992</c:v>
                </c:pt>
                <c:pt idx="60">
                  <c:v>7.77</c:v>
                </c:pt>
                <c:pt idx="61">
                  <c:v>9.18</c:v>
                </c:pt>
                <c:pt idx="62">
                  <c:v>7.65</c:v>
                </c:pt>
                <c:pt idx="63">
                  <c:v>6.73</c:v>
                </c:pt>
                <c:pt idx="64">
                  <c:v>6.67</c:v>
                </c:pt>
                <c:pt idx="65">
                  <c:v>6.86</c:v>
                </c:pt>
                <c:pt idx="66">
                  <c:v>6.52</c:v>
                </c:pt>
                <c:pt idx="67">
                  <c:v>7.26</c:v>
                </c:pt>
                <c:pt idx="68">
                  <c:v>6.52</c:v>
                </c:pt>
                <c:pt idx="69">
                  <c:v>6.69</c:v>
                </c:pt>
                <c:pt idx="70">
                  <c:v>7.05</c:v>
                </c:pt>
                <c:pt idx="71">
                  <c:v>6.86</c:v>
                </c:pt>
                <c:pt idx="72">
                  <c:v>7.16</c:v>
                </c:pt>
                <c:pt idx="73">
                  <c:v>6.85</c:v>
                </c:pt>
                <c:pt idx="74">
                  <c:v>6.65</c:v>
                </c:pt>
                <c:pt idx="75">
                  <c:v>7.21</c:v>
                </c:pt>
                <c:pt idx="76">
                  <c:v>7.46</c:v>
                </c:pt>
                <c:pt idx="77">
                  <c:v>7.78</c:v>
                </c:pt>
                <c:pt idx="78">
                  <c:v>8.3000000000000007</c:v>
                </c:pt>
                <c:pt idx="79">
                  <c:v>9.14</c:v>
                </c:pt>
                <c:pt idx="80">
                  <c:v>8.8699999999999992</c:v>
                </c:pt>
                <c:pt idx="83">
                  <c:v>7.51</c:v>
                </c:pt>
                <c:pt idx="84">
                  <c:v>7.58</c:v>
                </c:pt>
                <c:pt idx="85">
                  <c:v>7.22</c:v>
                </c:pt>
                <c:pt idx="86">
                  <c:v>7.16</c:v>
                </c:pt>
                <c:pt idx="87">
                  <c:v>7.31</c:v>
                </c:pt>
                <c:pt idx="88">
                  <c:v>7.36</c:v>
                </c:pt>
                <c:pt idx="89">
                  <c:v>7.66</c:v>
                </c:pt>
                <c:pt idx="91">
                  <c:v>7.65</c:v>
                </c:pt>
                <c:pt idx="92">
                  <c:v>7.63</c:v>
                </c:pt>
                <c:pt idx="93">
                  <c:v>7.5</c:v>
                </c:pt>
                <c:pt idx="94">
                  <c:v>7.61</c:v>
                </c:pt>
                <c:pt idx="95">
                  <c:v>8.0500000000000007</c:v>
                </c:pt>
                <c:pt idx="96">
                  <c:v>7.62</c:v>
                </c:pt>
                <c:pt idx="97">
                  <c:v>7.95</c:v>
                </c:pt>
                <c:pt idx="98">
                  <c:v>8.61</c:v>
                </c:pt>
                <c:pt idx="99">
                  <c:v>7.51</c:v>
                </c:pt>
                <c:pt idx="100">
                  <c:v>7.41</c:v>
                </c:pt>
                <c:pt idx="101">
                  <c:v>7.39</c:v>
                </c:pt>
                <c:pt idx="102">
                  <c:v>7.6</c:v>
                </c:pt>
                <c:pt idx="103">
                  <c:v>7.45</c:v>
                </c:pt>
                <c:pt idx="104">
                  <c:v>7.71</c:v>
                </c:pt>
                <c:pt idx="105">
                  <c:v>7.67</c:v>
                </c:pt>
                <c:pt idx="107">
                  <c:v>7.4</c:v>
                </c:pt>
                <c:pt idx="109">
                  <c:v>7.44</c:v>
                </c:pt>
                <c:pt idx="110">
                  <c:v>7.35</c:v>
                </c:pt>
                <c:pt idx="111">
                  <c:v>7.46</c:v>
                </c:pt>
                <c:pt idx="112">
                  <c:v>7.45</c:v>
                </c:pt>
                <c:pt idx="113">
                  <c:v>7.7</c:v>
                </c:pt>
                <c:pt idx="114">
                  <c:v>7.67</c:v>
                </c:pt>
                <c:pt idx="115">
                  <c:v>8.59</c:v>
                </c:pt>
                <c:pt idx="116">
                  <c:v>7.36</c:v>
                </c:pt>
                <c:pt idx="117">
                  <c:v>7.5</c:v>
                </c:pt>
                <c:pt idx="118">
                  <c:v>6.8</c:v>
                </c:pt>
                <c:pt idx="119">
                  <c:v>7.36</c:v>
                </c:pt>
                <c:pt idx="120">
                  <c:v>6.95</c:v>
                </c:pt>
                <c:pt idx="122">
                  <c:v>7.48</c:v>
                </c:pt>
                <c:pt idx="123">
                  <c:v>7.36</c:v>
                </c:pt>
                <c:pt idx="124">
                  <c:v>7.61</c:v>
                </c:pt>
                <c:pt idx="125">
                  <c:v>7.53</c:v>
                </c:pt>
                <c:pt idx="126">
                  <c:v>7.69</c:v>
                </c:pt>
                <c:pt idx="127">
                  <c:v>7.67</c:v>
                </c:pt>
                <c:pt idx="128">
                  <c:v>6.99</c:v>
                </c:pt>
                <c:pt idx="129">
                  <c:v>7.07</c:v>
                </c:pt>
                <c:pt idx="130">
                  <c:v>7.36</c:v>
                </c:pt>
                <c:pt idx="131">
                  <c:v>6.99</c:v>
                </c:pt>
                <c:pt idx="132">
                  <c:v>7.34</c:v>
                </c:pt>
                <c:pt idx="133">
                  <c:v>7.47</c:v>
                </c:pt>
                <c:pt idx="134">
                  <c:v>7.56</c:v>
                </c:pt>
                <c:pt idx="135">
                  <c:v>7.44</c:v>
                </c:pt>
                <c:pt idx="136">
                  <c:v>7.51</c:v>
                </c:pt>
                <c:pt idx="137">
                  <c:v>7.09</c:v>
                </c:pt>
                <c:pt idx="138">
                  <c:v>8.69</c:v>
                </c:pt>
                <c:pt idx="139">
                  <c:v>6.95</c:v>
                </c:pt>
                <c:pt idx="140">
                  <c:v>7.09</c:v>
                </c:pt>
                <c:pt idx="141">
                  <c:v>7.04</c:v>
                </c:pt>
                <c:pt idx="142">
                  <c:v>7.62</c:v>
                </c:pt>
                <c:pt idx="143">
                  <c:v>7.19</c:v>
                </c:pt>
                <c:pt idx="144">
                  <c:v>7.24</c:v>
                </c:pt>
                <c:pt idx="145">
                  <c:v>6.52</c:v>
                </c:pt>
                <c:pt idx="146">
                  <c:v>7.4</c:v>
                </c:pt>
                <c:pt idx="147">
                  <c:v>7.17</c:v>
                </c:pt>
                <c:pt idx="148">
                  <c:v>7.37</c:v>
                </c:pt>
                <c:pt idx="149">
                  <c:v>7.2</c:v>
                </c:pt>
                <c:pt idx="150">
                  <c:v>7.57</c:v>
                </c:pt>
                <c:pt idx="151">
                  <c:v>8.33</c:v>
                </c:pt>
                <c:pt idx="152">
                  <c:v>7.72</c:v>
                </c:pt>
                <c:pt idx="153">
                  <c:v>0</c:v>
                </c:pt>
                <c:pt idx="154">
                  <c:v>7.71</c:v>
                </c:pt>
                <c:pt idx="155">
                  <c:v>8.66</c:v>
                </c:pt>
                <c:pt idx="156">
                  <c:v>8.75</c:v>
                </c:pt>
                <c:pt idx="157">
                  <c:v>7.94</c:v>
                </c:pt>
                <c:pt idx="158">
                  <c:v>8.24</c:v>
                </c:pt>
                <c:pt idx="159">
                  <c:v>7.73</c:v>
                </c:pt>
                <c:pt idx="160">
                  <c:v>7.27</c:v>
                </c:pt>
                <c:pt idx="161">
                  <c:v>7.79</c:v>
                </c:pt>
                <c:pt idx="162">
                  <c:v>7.21</c:v>
                </c:pt>
                <c:pt idx="163">
                  <c:v>7.18</c:v>
                </c:pt>
                <c:pt idx="164">
                  <c:v>7.23</c:v>
                </c:pt>
                <c:pt idx="165">
                  <c:v>7.13</c:v>
                </c:pt>
                <c:pt idx="166">
                  <c:v>7.41</c:v>
                </c:pt>
                <c:pt idx="168">
                  <c:v>7.93</c:v>
                </c:pt>
                <c:pt idx="169">
                  <c:v>8.07</c:v>
                </c:pt>
                <c:pt idx="170">
                  <c:v>8.7100000000000009</c:v>
                </c:pt>
                <c:pt idx="171">
                  <c:v>8.36</c:v>
                </c:pt>
                <c:pt idx="172">
                  <c:v>8.57</c:v>
                </c:pt>
                <c:pt idx="173">
                  <c:v>8.83</c:v>
                </c:pt>
                <c:pt idx="174">
                  <c:v>8.23</c:v>
                </c:pt>
                <c:pt idx="175">
                  <c:v>8.01</c:v>
                </c:pt>
                <c:pt idx="176">
                  <c:v>8.81</c:v>
                </c:pt>
                <c:pt idx="177">
                  <c:v>7.48</c:v>
                </c:pt>
                <c:pt idx="178">
                  <c:v>7.57</c:v>
                </c:pt>
                <c:pt idx="179">
                  <c:v>7.32</c:v>
                </c:pt>
                <c:pt idx="180">
                  <c:v>7.88</c:v>
                </c:pt>
                <c:pt idx="181">
                  <c:v>7.53</c:v>
                </c:pt>
                <c:pt idx="182">
                  <c:v>7.83</c:v>
                </c:pt>
                <c:pt idx="183">
                  <c:v>7.69</c:v>
                </c:pt>
                <c:pt idx="184">
                  <c:v>7.43</c:v>
                </c:pt>
                <c:pt idx="185">
                  <c:v>7.84</c:v>
                </c:pt>
                <c:pt idx="187">
                  <c:v>6.85</c:v>
                </c:pt>
                <c:pt idx="192">
                  <c:v>7.61</c:v>
                </c:pt>
                <c:pt idx="193">
                  <c:v>7.78</c:v>
                </c:pt>
                <c:pt idx="194">
                  <c:v>7.39</c:v>
                </c:pt>
                <c:pt idx="195">
                  <c:v>7.57</c:v>
                </c:pt>
                <c:pt idx="196">
                  <c:v>7.13</c:v>
                </c:pt>
                <c:pt idx="197">
                  <c:v>8.17</c:v>
                </c:pt>
                <c:pt idx="198">
                  <c:v>7.68</c:v>
                </c:pt>
                <c:pt idx="199">
                  <c:v>7.18</c:v>
                </c:pt>
                <c:pt idx="200">
                  <c:v>7.5</c:v>
                </c:pt>
                <c:pt idx="201">
                  <c:v>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C-40FF-9257-3DDBC826CD30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Data'!$AA$4:$AA$205</c:f>
              <c:numCache>
                <c:formatCode>General</c:formatCode>
                <c:ptCount val="202"/>
                <c:pt idx="0">
                  <c:v>8.08</c:v>
                </c:pt>
                <c:pt idx="1">
                  <c:v>7.93</c:v>
                </c:pt>
                <c:pt idx="2">
                  <c:v>7.95</c:v>
                </c:pt>
                <c:pt idx="3">
                  <c:v>7.57</c:v>
                </c:pt>
                <c:pt idx="4">
                  <c:v>7.22</c:v>
                </c:pt>
                <c:pt idx="5">
                  <c:v>7.73</c:v>
                </c:pt>
                <c:pt idx="6">
                  <c:v>7.8</c:v>
                </c:pt>
                <c:pt idx="7">
                  <c:v>7.71</c:v>
                </c:pt>
                <c:pt idx="8">
                  <c:v>8.2799999999999994</c:v>
                </c:pt>
                <c:pt idx="9">
                  <c:v>8.1999999999999993</c:v>
                </c:pt>
                <c:pt idx="10">
                  <c:v>7.98</c:v>
                </c:pt>
                <c:pt idx="11">
                  <c:v>8.08</c:v>
                </c:pt>
                <c:pt idx="12">
                  <c:v>7.44</c:v>
                </c:pt>
                <c:pt idx="13">
                  <c:v>6.72</c:v>
                </c:pt>
                <c:pt idx="14">
                  <c:v>7.15</c:v>
                </c:pt>
                <c:pt idx="15">
                  <c:v>7.52</c:v>
                </c:pt>
                <c:pt idx="16">
                  <c:v>7.43</c:v>
                </c:pt>
                <c:pt idx="17">
                  <c:v>7.3</c:v>
                </c:pt>
                <c:pt idx="18">
                  <c:v>7.72</c:v>
                </c:pt>
                <c:pt idx="19">
                  <c:v>8.01</c:v>
                </c:pt>
                <c:pt idx="20">
                  <c:v>8.2100000000000009</c:v>
                </c:pt>
                <c:pt idx="21">
                  <c:v>8</c:v>
                </c:pt>
                <c:pt idx="22">
                  <c:v>8.0500000000000007</c:v>
                </c:pt>
                <c:pt idx="23">
                  <c:v>9.52</c:v>
                </c:pt>
                <c:pt idx="24">
                  <c:v>7.62</c:v>
                </c:pt>
                <c:pt idx="25">
                  <c:v>7.37</c:v>
                </c:pt>
                <c:pt idx="26">
                  <c:v>7.37</c:v>
                </c:pt>
                <c:pt idx="27">
                  <c:v>7.71</c:v>
                </c:pt>
                <c:pt idx="28">
                  <c:v>7.86</c:v>
                </c:pt>
                <c:pt idx="29">
                  <c:v>7.5</c:v>
                </c:pt>
                <c:pt idx="30">
                  <c:v>7.67</c:v>
                </c:pt>
                <c:pt idx="31">
                  <c:v>7.66</c:v>
                </c:pt>
                <c:pt idx="32">
                  <c:v>8.3699999999999992</c:v>
                </c:pt>
                <c:pt idx="33">
                  <c:v>7.57</c:v>
                </c:pt>
                <c:pt idx="34">
                  <c:v>7.7</c:v>
                </c:pt>
                <c:pt idx="35">
                  <c:v>7.48</c:v>
                </c:pt>
                <c:pt idx="36">
                  <c:v>7.47</c:v>
                </c:pt>
                <c:pt idx="37">
                  <c:v>8.1300000000000008</c:v>
                </c:pt>
                <c:pt idx="38">
                  <c:v>7.53</c:v>
                </c:pt>
                <c:pt idx="39">
                  <c:v>7.75</c:v>
                </c:pt>
                <c:pt idx="40">
                  <c:v>8.7100000000000009</c:v>
                </c:pt>
                <c:pt idx="41">
                  <c:v>6.97</c:v>
                </c:pt>
                <c:pt idx="42">
                  <c:v>7.5</c:v>
                </c:pt>
                <c:pt idx="43">
                  <c:v>7.71</c:v>
                </c:pt>
                <c:pt idx="44">
                  <c:v>8.14</c:v>
                </c:pt>
                <c:pt idx="46">
                  <c:v>7.02</c:v>
                </c:pt>
                <c:pt idx="47">
                  <c:v>7.31</c:v>
                </c:pt>
                <c:pt idx="48">
                  <c:v>7.03</c:v>
                </c:pt>
                <c:pt idx="50">
                  <c:v>8.1999999999999993</c:v>
                </c:pt>
                <c:pt idx="51">
                  <c:v>8.5500000000000007</c:v>
                </c:pt>
                <c:pt idx="52">
                  <c:v>7.72</c:v>
                </c:pt>
                <c:pt idx="53">
                  <c:v>7.63</c:v>
                </c:pt>
                <c:pt idx="54">
                  <c:v>7.66</c:v>
                </c:pt>
                <c:pt idx="55">
                  <c:v>6.55</c:v>
                </c:pt>
                <c:pt idx="56">
                  <c:v>7.73</c:v>
                </c:pt>
                <c:pt idx="57">
                  <c:v>7.71</c:v>
                </c:pt>
                <c:pt idx="58">
                  <c:v>8.5399999999999991</c:v>
                </c:pt>
                <c:pt idx="59">
                  <c:v>8.76</c:v>
                </c:pt>
                <c:pt idx="60">
                  <c:v>8.1</c:v>
                </c:pt>
                <c:pt idx="61">
                  <c:v>9.1199999999999992</c:v>
                </c:pt>
                <c:pt idx="62">
                  <c:v>7.77</c:v>
                </c:pt>
                <c:pt idx="63">
                  <c:v>6.87</c:v>
                </c:pt>
                <c:pt idx="64">
                  <c:v>6.88</c:v>
                </c:pt>
                <c:pt idx="65">
                  <c:v>7.14</c:v>
                </c:pt>
                <c:pt idx="66">
                  <c:v>6.38</c:v>
                </c:pt>
                <c:pt idx="67">
                  <c:v>7.64</c:v>
                </c:pt>
                <c:pt idx="68">
                  <c:v>6.38</c:v>
                </c:pt>
                <c:pt idx="69">
                  <c:v>6.55</c:v>
                </c:pt>
                <c:pt idx="70">
                  <c:v>7.03</c:v>
                </c:pt>
                <c:pt idx="71">
                  <c:v>7.03</c:v>
                </c:pt>
                <c:pt idx="72">
                  <c:v>7.08</c:v>
                </c:pt>
                <c:pt idx="73">
                  <c:v>6.94</c:v>
                </c:pt>
                <c:pt idx="74">
                  <c:v>6.73</c:v>
                </c:pt>
                <c:pt idx="75">
                  <c:v>7.27</c:v>
                </c:pt>
                <c:pt idx="76">
                  <c:v>7.57</c:v>
                </c:pt>
                <c:pt idx="77">
                  <c:v>7.65</c:v>
                </c:pt>
                <c:pt idx="78">
                  <c:v>8.34</c:v>
                </c:pt>
                <c:pt idx="79">
                  <c:v>8.59</c:v>
                </c:pt>
                <c:pt idx="80">
                  <c:v>8.3000000000000007</c:v>
                </c:pt>
                <c:pt idx="82">
                  <c:v>7.62</c:v>
                </c:pt>
                <c:pt idx="83">
                  <c:v>7.83</c:v>
                </c:pt>
                <c:pt idx="84">
                  <c:v>7.7</c:v>
                </c:pt>
                <c:pt idx="85">
                  <c:v>7.1</c:v>
                </c:pt>
                <c:pt idx="86">
                  <c:v>7.21</c:v>
                </c:pt>
                <c:pt idx="87">
                  <c:v>7.08</c:v>
                </c:pt>
                <c:pt idx="88">
                  <c:v>7.28</c:v>
                </c:pt>
                <c:pt idx="89">
                  <c:v>7.24</c:v>
                </c:pt>
                <c:pt idx="91">
                  <c:v>8.06</c:v>
                </c:pt>
                <c:pt idx="92">
                  <c:v>7.72</c:v>
                </c:pt>
                <c:pt idx="93">
                  <c:v>7.48</c:v>
                </c:pt>
                <c:pt idx="94">
                  <c:v>7.76</c:v>
                </c:pt>
                <c:pt idx="95">
                  <c:v>7.74</c:v>
                </c:pt>
                <c:pt idx="96">
                  <c:v>7.96</c:v>
                </c:pt>
                <c:pt idx="97">
                  <c:v>7.85</c:v>
                </c:pt>
                <c:pt idx="98">
                  <c:v>8.33</c:v>
                </c:pt>
                <c:pt idx="99">
                  <c:v>7.74</c:v>
                </c:pt>
                <c:pt idx="100">
                  <c:v>7.63</c:v>
                </c:pt>
                <c:pt idx="101">
                  <c:v>7.52</c:v>
                </c:pt>
                <c:pt idx="102">
                  <c:v>7.6</c:v>
                </c:pt>
                <c:pt idx="103">
                  <c:v>7.68</c:v>
                </c:pt>
                <c:pt idx="104">
                  <c:v>7.85</c:v>
                </c:pt>
                <c:pt idx="106">
                  <c:v>7.43</c:v>
                </c:pt>
                <c:pt idx="107">
                  <c:v>7.26</c:v>
                </c:pt>
                <c:pt idx="109">
                  <c:v>7.28</c:v>
                </c:pt>
                <c:pt idx="110">
                  <c:v>7.38</c:v>
                </c:pt>
                <c:pt idx="111">
                  <c:v>7.21</c:v>
                </c:pt>
                <c:pt idx="112">
                  <c:v>7.32</c:v>
                </c:pt>
                <c:pt idx="113">
                  <c:v>7.95</c:v>
                </c:pt>
                <c:pt idx="114">
                  <c:v>7.78</c:v>
                </c:pt>
                <c:pt idx="115">
                  <c:v>7.98</c:v>
                </c:pt>
                <c:pt idx="116">
                  <c:v>7.84</c:v>
                </c:pt>
                <c:pt idx="117">
                  <c:v>7.57</c:v>
                </c:pt>
                <c:pt idx="118">
                  <c:v>6.83</c:v>
                </c:pt>
                <c:pt idx="119">
                  <c:v>7.89</c:v>
                </c:pt>
                <c:pt idx="120">
                  <c:v>7.27</c:v>
                </c:pt>
                <c:pt idx="122">
                  <c:v>7.66</c:v>
                </c:pt>
                <c:pt idx="123">
                  <c:v>6.93</c:v>
                </c:pt>
                <c:pt idx="124">
                  <c:v>7.87</c:v>
                </c:pt>
                <c:pt idx="125">
                  <c:v>7.51</c:v>
                </c:pt>
                <c:pt idx="126">
                  <c:v>7.39</c:v>
                </c:pt>
                <c:pt idx="127">
                  <c:v>7.91</c:v>
                </c:pt>
                <c:pt idx="128">
                  <c:v>7.18</c:v>
                </c:pt>
                <c:pt idx="129">
                  <c:v>7.43</c:v>
                </c:pt>
                <c:pt idx="130">
                  <c:v>7.21</c:v>
                </c:pt>
                <c:pt idx="131">
                  <c:v>7.48</c:v>
                </c:pt>
                <c:pt idx="132">
                  <c:v>7.59</c:v>
                </c:pt>
                <c:pt idx="133">
                  <c:v>7.25</c:v>
                </c:pt>
                <c:pt idx="134">
                  <c:v>7.32</c:v>
                </c:pt>
                <c:pt idx="135">
                  <c:v>7.35</c:v>
                </c:pt>
                <c:pt idx="136">
                  <c:v>7.72</c:v>
                </c:pt>
                <c:pt idx="137">
                  <c:v>7.29</c:v>
                </c:pt>
                <c:pt idx="138">
                  <c:v>7.79</c:v>
                </c:pt>
                <c:pt idx="139">
                  <c:v>6.93</c:v>
                </c:pt>
                <c:pt idx="140">
                  <c:v>7.45</c:v>
                </c:pt>
                <c:pt idx="141">
                  <c:v>7.08</c:v>
                </c:pt>
                <c:pt idx="142">
                  <c:v>7.58</c:v>
                </c:pt>
                <c:pt idx="143">
                  <c:v>7.41</c:v>
                </c:pt>
                <c:pt idx="144">
                  <c:v>7.26</c:v>
                </c:pt>
                <c:pt idx="145">
                  <c:v>6.55</c:v>
                </c:pt>
                <c:pt idx="146">
                  <c:v>7.39</c:v>
                </c:pt>
                <c:pt idx="147">
                  <c:v>7.25</c:v>
                </c:pt>
                <c:pt idx="148">
                  <c:v>7.38</c:v>
                </c:pt>
                <c:pt idx="149">
                  <c:v>7.58</c:v>
                </c:pt>
                <c:pt idx="150">
                  <c:v>7.76</c:v>
                </c:pt>
                <c:pt idx="151">
                  <c:v>8.26</c:v>
                </c:pt>
                <c:pt idx="152">
                  <c:v>7.82</c:v>
                </c:pt>
                <c:pt idx="153">
                  <c:v>0</c:v>
                </c:pt>
                <c:pt idx="154">
                  <c:v>7.92</c:v>
                </c:pt>
                <c:pt idx="155">
                  <c:v>8.5</c:v>
                </c:pt>
                <c:pt idx="156">
                  <c:v>8.43</c:v>
                </c:pt>
                <c:pt idx="157">
                  <c:v>7.65</c:v>
                </c:pt>
                <c:pt idx="158">
                  <c:v>7.79</c:v>
                </c:pt>
                <c:pt idx="159">
                  <c:v>7.69</c:v>
                </c:pt>
                <c:pt idx="160">
                  <c:v>7.83</c:v>
                </c:pt>
                <c:pt idx="161">
                  <c:v>8.15</c:v>
                </c:pt>
                <c:pt idx="162">
                  <c:v>6.78</c:v>
                </c:pt>
                <c:pt idx="163">
                  <c:v>7.54</c:v>
                </c:pt>
                <c:pt idx="164">
                  <c:v>7.47</c:v>
                </c:pt>
                <c:pt idx="165">
                  <c:v>7.32</c:v>
                </c:pt>
                <c:pt idx="170">
                  <c:v>8.16</c:v>
                </c:pt>
                <c:pt idx="171">
                  <c:v>8.01</c:v>
                </c:pt>
                <c:pt idx="172">
                  <c:v>8.44</c:v>
                </c:pt>
                <c:pt idx="173">
                  <c:v>8.3699999999999992</c:v>
                </c:pt>
                <c:pt idx="175">
                  <c:v>7.86</c:v>
                </c:pt>
                <c:pt idx="176">
                  <c:v>8.44</c:v>
                </c:pt>
                <c:pt idx="177">
                  <c:v>7.33</c:v>
                </c:pt>
                <c:pt idx="178">
                  <c:v>7.48</c:v>
                </c:pt>
                <c:pt idx="179">
                  <c:v>7.31</c:v>
                </c:pt>
                <c:pt idx="180">
                  <c:v>7.82</c:v>
                </c:pt>
                <c:pt idx="181">
                  <c:v>7.72</c:v>
                </c:pt>
                <c:pt idx="182">
                  <c:v>7.84</c:v>
                </c:pt>
                <c:pt idx="183">
                  <c:v>7.79</c:v>
                </c:pt>
                <c:pt idx="184">
                  <c:v>7.61</c:v>
                </c:pt>
                <c:pt idx="185">
                  <c:v>8.1199999999999992</c:v>
                </c:pt>
                <c:pt idx="187">
                  <c:v>7.17</c:v>
                </c:pt>
                <c:pt idx="188">
                  <c:v>7.69</c:v>
                </c:pt>
                <c:pt idx="189">
                  <c:v>7.98</c:v>
                </c:pt>
                <c:pt idx="190">
                  <c:v>7.58</c:v>
                </c:pt>
                <c:pt idx="191">
                  <c:v>7.68</c:v>
                </c:pt>
                <c:pt idx="192">
                  <c:v>7.4</c:v>
                </c:pt>
                <c:pt idx="193">
                  <c:v>7.21</c:v>
                </c:pt>
                <c:pt idx="194">
                  <c:v>7.36</c:v>
                </c:pt>
                <c:pt idx="195">
                  <c:v>7.75</c:v>
                </c:pt>
                <c:pt idx="196">
                  <c:v>7.24</c:v>
                </c:pt>
                <c:pt idx="197">
                  <c:v>8.1300000000000008</c:v>
                </c:pt>
                <c:pt idx="198">
                  <c:v>7.73</c:v>
                </c:pt>
                <c:pt idx="199">
                  <c:v>7.37</c:v>
                </c:pt>
                <c:pt idx="200">
                  <c:v>7.62</c:v>
                </c:pt>
                <c:pt idx="201">
                  <c:v>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C-40FF-9257-3DDBC826C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5424"/>
        <c:axId val="63337216"/>
      </c:lineChart>
      <c:catAx>
        <c:axId val="633354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333721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3337216"/>
        <c:scaling>
          <c:orientation val="minMax"/>
          <c:min val="6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pH</a:t>
                </a:r>
              </a:p>
            </c:rich>
          </c:tx>
          <c:layout>
            <c:manualLayout>
              <c:xMode val="edge"/>
              <c:yMode val="edge"/>
              <c:x val="1.7060367454068241E-2"/>
              <c:y val="0.4004476621630350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335424"/>
        <c:crosses val="autoZero"/>
        <c:crossBetween val="between"/>
        <c:majorUnit val="1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309738841699975"/>
          <c:y val="0.91946496620808293"/>
          <c:w val="0.55774347104249911"/>
          <c:h val="5.592864650307971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67" r="0.75000000000000167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Soluble Reactive Phosphorus Concentrations</a:t>
            </a:r>
          </a:p>
        </c:rich>
      </c:tx>
      <c:layout>
        <c:manualLayout>
          <c:xMode val="edge"/>
          <c:yMode val="edge"/>
          <c:x val="0.15906127770534559"/>
          <c:y val="3.20247315186832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46675358539824"/>
          <c:y val="0.14504903414269943"/>
          <c:w val="0.82790091264667764"/>
          <c:h val="0.53991533548046577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Data'!$AU$4:$AU$205</c:f>
              <c:numCache>
                <c:formatCode>General</c:formatCode>
                <c:ptCount val="202"/>
                <c:pt idx="1">
                  <c:v>8.3000000000000004E-2</c:v>
                </c:pt>
                <c:pt idx="3">
                  <c:v>1.0999999999999999E-2</c:v>
                </c:pt>
                <c:pt idx="5">
                  <c:v>1.2999999999999999E-2</c:v>
                </c:pt>
                <c:pt idx="7">
                  <c:v>2.7E-2</c:v>
                </c:pt>
                <c:pt idx="11">
                  <c:v>1.6E-2</c:v>
                </c:pt>
                <c:pt idx="17">
                  <c:v>2.5000000000000001E-2</c:v>
                </c:pt>
                <c:pt idx="19">
                  <c:v>8.9999999999999993E-3</c:v>
                </c:pt>
                <c:pt idx="21">
                  <c:v>1.2999999999999999E-2</c:v>
                </c:pt>
                <c:pt idx="23">
                  <c:v>8.0000000000000002E-3</c:v>
                </c:pt>
                <c:pt idx="25">
                  <c:v>0.01</c:v>
                </c:pt>
                <c:pt idx="28">
                  <c:v>1.7000000000000001E-2</c:v>
                </c:pt>
                <c:pt idx="34">
                  <c:v>1.2999999999999999E-2</c:v>
                </c:pt>
                <c:pt idx="36">
                  <c:v>1.9E-2</c:v>
                </c:pt>
                <c:pt idx="38">
                  <c:v>8.0000000000000002E-3</c:v>
                </c:pt>
                <c:pt idx="40">
                  <c:v>1.4E-2</c:v>
                </c:pt>
                <c:pt idx="42">
                  <c:v>7.0000000000000001E-3</c:v>
                </c:pt>
                <c:pt idx="48">
                  <c:v>0.17</c:v>
                </c:pt>
                <c:pt idx="52">
                  <c:v>1.7999999999999999E-2</c:v>
                </c:pt>
                <c:pt idx="54">
                  <c:v>5.0000000000000001E-3</c:v>
                </c:pt>
                <c:pt idx="56">
                  <c:v>1.0999999999999999E-2</c:v>
                </c:pt>
                <c:pt idx="58">
                  <c:v>8.0000000000000002E-3</c:v>
                </c:pt>
                <c:pt idx="60">
                  <c:v>8.0000000000000002E-3</c:v>
                </c:pt>
                <c:pt idx="66">
                  <c:v>0.04</c:v>
                </c:pt>
                <c:pt idx="70">
                  <c:v>1.1000000000000001</c:v>
                </c:pt>
                <c:pt idx="72">
                  <c:v>1.0999999999999999E-2</c:v>
                </c:pt>
                <c:pt idx="74">
                  <c:v>8.9999999999999993E-3</c:v>
                </c:pt>
                <c:pt idx="76">
                  <c:v>7.0000000000000001E-3</c:v>
                </c:pt>
                <c:pt idx="78">
                  <c:v>1.2999999999999999E-2</c:v>
                </c:pt>
                <c:pt idx="86">
                  <c:v>2.9000000000000001E-2</c:v>
                </c:pt>
                <c:pt idx="89">
                  <c:v>8.9999999999999993E-3</c:v>
                </c:pt>
                <c:pt idx="93">
                  <c:v>1.6E-2</c:v>
                </c:pt>
                <c:pt idx="95">
                  <c:v>1.4999999999999999E-2</c:v>
                </c:pt>
                <c:pt idx="97">
                  <c:v>3.1E-2</c:v>
                </c:pt>
                <c:pt idx="101">
                  <c:v>2.1999999999999999E-2</c:v>
                </c:pt>
                <c:pt idx="110">
                  <c:v>4.4999999999999998E-2</c:v>
                </c:pt>
                <c:pt idx="112">
                  <c:v>1.7000000000000001E-2</c:v>
                </c:pt>
                <c:pt idx="114">
                  <c:v>1.4999999999999999E-2</c:v>
                </c:pt>
                <c:pt idx="116">
                  <c:v>1.2E-2</c:v>
                </c:pt>
                <c:pt idx="118">
                  <c:v>1.0999999999999999E-2</c:v>
                </c:pt>
                <c:pt idx="124">
                  <c:v>0.01</c:v>
                </c:pt>
                <c:pt idx="129">
                  <c:v>3.4000000000000002E-2</c:v>
                </c:pt>
                <c:pt idx="131">
                  <c:v>1.2E-2</c:v>
                </c:pt>
                <c:pt idx="133">
                  <c:v>0.01</c:v>
                </c:pt>
                <c:pt idx="135">
                  <c:v>1.4999999999999999E-2</c:v>
                </c:pt>
                <c:pt idx="137">
                  <c:v>1.2E-2</c:v>
                </c:pt>
                <c:pt idx="141">
                  <c:v>1.7000000000000001E-2</c:v>
                </c:pt>
                <c:pt idx="144">
                  <c:v>1.2999999999999999E-2</c:v>
                </c:pt>
                <c:pt idx="146">
                  <c:v>1.7000000000000001E-2</c:v>
                </c:pt>
                <c:pt idx="147">
                  <c:v>1.4E-2</c:v>
                </c:pt>
                <c:pt idx="148">
                  <c:v>1.2E-2</c:v>
                </c:pt>
                <c:pt idx="149">
                  <c:v>1.7999999999999999E-2</c:v>
                </c:pt>
                <c:pt idx="150">
                  <c:v>1.2E-2</c:v>
                </c:pt>
                <c:pt idx="151">
                  <c:v>1.0999999999999999E-2</c:v>
                </c:pt>
                <c:pt idx="152">
                  <c:v>1.6E-2</c:v>
                </c:pt>
                <c:pt idx="153">
                  <c:v>1.4999999999999999E-2</c:v>
                </c:pt>
                <c:pt idx="154">
                  <c:v>1.6E-2</c:v>
                </c:pt>
                <c:pt idx="155">
                  <c:v>1.7999999999999999E-2</c:v>
                </c:pt>
                <c:pt idx="156">
                  <c:v>2.1000000000000001E-2</c:v>
                </c:pt>
                <c:pt idx="157">
                  <c:v>1.7000000000000001E-2</c:v>
                </c:pt>
                <c:pt idx="158">
                  <c:v>5.6000000000000001E-2</c:v>
                </c:pt>
                <c:pt idx="159">
                  <c:v>1.6E-2</c:v>
                </c:pt>
                <c:pt idx="160">
                  <c:v>6.5000000000000002E-2</c:v>
                </c:pt>
                <c:pt idx="161">
                  <c:v>3.4000000000000002E-2</c:v>
                </c:pt>
                <c:pt idx="162">
                  <c:v>2.7E-2</c:v>
                </c:pt>
                <c:pt idx="163">
                  <c:v>0.79</c:v>
                </c:pt>
                <c:pt idx="164">
                  <c:v>2.2000000000000002</c:v>
                </c:pt>
                <c:pt idx="165">
                  <c:v>9.8000000000000004E-2</c:v>
                </c:pt>
                <c:pt idx="166">
                  <c:v>0.1</c:v>
                </c:pt>
                <c:pt idx="168">
                  <c:v>2.3E-2</c:v>
                </c:pt>
                <c:pt idx="169">
                  <c:v>1.2999999999999999E-2</c:v>
                </c:pt>
                <c:pt idx="170">
                  <c:v>8.0000000000000002E-3</c:v>
                </c:pt>
                <c:pt idx="171">
                  <c:v>1.4999999999999999E-2</c:v>
                </c:pt>
                <c:pt idx="172">
                  <c:v>1.4E-2</c:v>
                </c:pt>
                <c:pt idx="173">
                  <c:v>0.01</c:v>
                </c:pt>
                <c:pt idx="174">
                  <c:v>2.1000000000000001E-2</c:v>
                </c:pt>
                <c:pt idx="175">
                  <c:v>2.9000000000000001E-2</c:v>
                </c:pt>
                <c:pt idx="176">
                  <c:v>0.46</c:v>
                </c:pt>
                <c:pt idx="177">
                  <c:v>1.8</c:v>
                </c:pt>
                <c:pt idx="178">
                  <c:v>5</c:v>
                </c:pt>
                <c:pt idx="179">
                  <c:v>0</c:v>
                </c:pt>
                <c:pt idx="180">
                  <c:v>0</c:v>
                </c:pt>
                <c:pt idx="181">
                  <c:v>0.17</c:v>
                </c:pt>
                <c:pt idx="182">
                  <c:v>2.8</c:v>
                </c:pt>
                <c:pt idx="183">
                  <c:v>0.56000000000000005</c:v>
                </c:pt>
                <c:pt idx="184">
                  <c:v>0.18</c:v>
                </c:pt>
                <c:pt idx="185">
                  <c:v>4.0000000000000001E-3</c:v>
                </c:pt>
                <c:pt idx="186">
                  <c:v>2.4E-2</c:v>
                </c:pt>
                <c:pt idx="187">
                  <c:v>0.01</c:v>
                </c:pt>
                <c:pt idx="188">
                  <c:v>1.2999999999999999E-2</c:v>
                </c:pt>
                <c:pt idx="189">
                  <c:v>8.0000000000000002E-3</c:v>
                </c:pt>
                <c:pt idx="190">
                  <c:v>8.0000000000000002E-3</c:v>
                </c:pt>
                <c:pt idx="191">
                  <c:v>1.2999999999999999E-2</c:v>
                </c:pt>
                <c:pt idx="192">
                  <c:v>7.0000000000000001E-3</c:v>
                </c:pt>
                <c:pt idx="193">
                  <c:v>0.01</c:v>
                </c:pt>
                <c:pt idx="194">
                  <c:v>1.55</c:v>
                </c:pt>
                <c:pt idx="195">
                  <c:v>0.03</c:v>
                </c:pt>
                <c:pt idx="196">
                  <c:v>6.9000000000000006E-2</c:v>
                </c:pt>
                <c:pt idx="197">
                  <c:v>6.3E-2</c:v>
                </c:pt>
                <c:pt idx="198">
                  <c:v>0.57799999999999996</c:v>
                </c:pt>
                <c:pt idx="199">
                  <c:v>6.4000000000000001E-2</c:v>
                </c:pt>
                <c:pt idx="200">
                  <c:v>0.21299999999999999</c:v>
                </c:pt>
                <c:pt idx="201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F-487D-B4DF-07E3DEBB3D4B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Data'!$BH$4:$BH$205</c:f>
              <c:numCache>
                <c:formatCode>General</c:formatCode>
                <c:ptCount val="202"/>
                <c:pt idx="1">
                  <c:v>0.10100000000000001</c:v>
                </c:pt>
                <c:pt idx="3">
                  <c:v>1.2E-2</c:v>
                </c:pt>
                <c:pt idx="5">
                  <c:v>4.1000000000000002E-2</c:v>
                </c:pt>
                <c:pt idx="7">
                  <c:v>8.5000000000000006E-2</c:v>
                </c:pt>
                <c:pt idx="11">
                  <c:v>4.3999999999999997E-2</c:v>
                </c:pt>
                <c:pt idx="17">
                  <c:v>2.3E-2</c:v>
                </c:pt>
                <c:pt idx="19">
                  <c:v>0.189</c:v>
                </c:pt>
                <c:pt idx="21">
                  <c:v>1.0999999999999999E-2</c:v>
                </c:pt>
                <c:pt idx="23">
                  <c:v>1.0999999999999999E-2</c:v>
                </c:pt>
                <c:pt idx="25">
                  <c:v>1.2999999999999999E-2</c:v>
                </c:pt>
                <c:pt idx="28">
                  <c:v>8.0000000000000002E-3</c:v>
                </c:pt>
                <c:pt idx="33">
                  <c:v>0</c:v>
                </c:pt>
                <c:pt idx="34">
                  <c:v>1.7999999999999999E-2</c:v>
                </c:pt>
                <c:pt idx="36">
                  <c:v>3.4000000000000002E-2</c:v>
                </c:pt>
                <c:pt idx="38">
                  <c:v>5.0000000000000001E-3</c:v>
                </c:pt>
                <c:pt idx="40">
                  <c:v>3.4000000000000002E-2</c:v>
                </c:pt>
                <c:pt idx="42">
                  <c:v>5.0000000000000001E-3</c:v>
                </c:pt>
                <c:pt idx="48">
                  <c:v>0.6</c:v>
                </c:pt>
                <c:pt idx="52">
                  <c:v>6.9000000000000006E-2</c:v>
                </c:pt>
                <c:pt idx="54">
                  <c:v>1.2E-2</c:v>
                </c:pt>
                <c:pt idx="56">
                  <c:v>0.01</c:v>
                </c:pt>
                <c:pt idx="58">
                  <c:v>5.0000000000000001E-3</c:v>
                </c:pt>
                <c:pt idx="60">
                  <c:v>8.0000000000000002E-3</c:v>
                </c:pt>
                <c:pt idx="66">
                  <c:v>0.49</c:v>
                </c:pt>
                <c:pt idx="70">
                  <c:v>1.4</c:v>
                </c:pt>
                <c:pt idx="72">
                  <c:v>2.3E-2</c:v>
                </c:pt>
                <c:pt idx="74">
                  <c:v>1.2999999999999999E-2</c:v>
                </c:pt>
                <c:pt idx="76">
                  <c:v>8.0000000000000002E-3</c:v>
                </c:pt>
                <c:pt idx="78">
                  <c:v>1.9E-2</c:v>
                </c:pt>
                <c:pt idx="86">
                  <c:v>0.34</c:v>
                </c:pt>
                <c:pt idx="89">
                  <c:v>4.5999999999999999E-2</c:v>
                </c:pt>
                <c:pt idx="93">
                  <c:v>9.5000000000000001E-2</c:v>
                </c:pt>
                <c:pt idx="95">
                  <c:v>1.7999999999999999E-2</c:v>
                </c:pt>
                <c:pt idx="97">
                  <c:v>4.1000000000000002E-2</c:v>
                </c:pt>
                <c:pt idx="101">
                  <c:v>0.27</c:v>
                </c:pt>
                <c:pt idx="110">
                  <c:v>0.1</c:v>
                </c:pt>
                <c:pt idx="112">
                  <c:v>0.21</c:v>
                </c:pt>
                <c:pt idx="114">
                  <c:v>1.7000000000000001E-2</c:v>
                </c:pt>
                <c:pt idx="116">
                  <c:v>1.4999999999999999E-2</c:v>
                </c:pt>
                <c:pt idx="118">
                  <c:v>0.17</c:v>
                </c:pt>
                <c:pt idx="124">
                  <c:v>1.4999999999999999E-2</c:v>
                </c:pt>
                <c:pt idx="129">
                  <c:v>0.46</c:v>
                </c:pt>
                <c:pt idx="131">
                  <c:v>0.13</c:v>
                </c:pt>
                <c:pt idx="133">
                  <c:v>0.01</c:v>
                </c:pt>
                <c:pt idx="135">
                  <c:v>1.7999999999999999E-2</c:v>
                </c:pt>
                <c:pt idx="137">
                  <c:v>7.0999999999999994E-2</c:v>
                </c:pt>
                <c:pt idx="141">
                  <c:v>0.38</c:v>
                </c:pt>
                <c:pt idx="144">
                  <c:v>0.12</c:v>
                </c:pt>
                <c:pt idx="146">
                  <c:v>0.28999999999999998</c:v>
                </c:pt>
                <c:pt idx="147">
                  <c:v>0.04</c:v>
                </c:pt>
                <c:pt idx="148">
                  <c:v>1.2999999999999999E-2</c:v>
                </c:pt>
                <c:pt idx="149">
                  <c:v>6.7000000000000004E-2</c:v>
                </c:pt>
                <c:pt idx="150">
                  <c:v>7.0000000000000001E-3</c:v>
                </c:pt>
                <c:pt idx="151">
                  <c:v>2.5999999999999999E-2</c:v>
                </c:pt>
                <c:pt idx="152">
                  <c:v>9.6000000000000002E-2</c:v>
                </c:pt>
                <c:pt idx="153">
                  <c:v>0.27</c:v>
                </c:pt>
                <c:pt idx="154">
                  <c:v>2.4E-2</c:v>
                </c:pt>
                <c:pt idx="155">
                  <c:v>4.5999999999999999E-2</c:v>
                </c:pt>
                <c:pt idx="156">
                  <c:v>0.35</c:v>
                </c:pt>
                <c:pt idx="157">
                  <c:v>0.18</c:v>
                </c:pt>
                <c:pt idx="158">
                  <c:v>0.6</c:v>
                </c:pt>
                <c:pt idx="159">
                  <c:v>0.13</c:v>
                </c:pt>
                <c:pt idx="160">
                  <c:v>0.41</c:v>
                </c:pt>
                <c:pt idx="161">
                  <c:v>0.16</c:v>
                </c:pt>
                <c:pt idx="162">
                  <c:v>4.3999999999999997E-2</c:v>
                </c:pt>
                <c:pt idx="163">
                  <c:v>0.42</c:v>
                </c:pt>
                <c:pt idx="164">
                  <c:v>0.75</c:v>
                </c:pt>
                <c:pt idx="165">
                  <c:v>9.0999999999999998E-2</c:v>
                </c:pt>
                <c:pt idx="166">
                  <c:v>0.19</c:v>
                </c:pt>
                <c:pt idx="168">
                  <c:v>0.51</c:v>
                </c:pt>
                <c:pt idx="169">
                  <c:v>0.18</c:v>
                </c:pt>
                <c:pt idx="170">
                  <c:v>0.12</c:v>
                </c:pt>
                <c:pt idx="171">
                  <c:v>1.6E-2</c:v>
                </c:pt>
                <c:pt idx="172">
                  <c:v>5.0999999999999997E-2</c:v>
                </c:pt>
                <c:pt idx="173">
                  <c:v>0.19</c:v>
                </c:pt>
                <c:pt idx="174">
                  <c:v>0.17</c:v>
                </c:pt>
                <c:pt idx="175">
                  <c:v>0.13</c:v>
                </c:pt>
                <c:pt idx="176">
                  <c:v>3.4000000000000002E-2</c:v>
                </c:pt>
                <c:pt idx="177">
                  <c:v>1</c:v>
                </c:pt>
                <c:pt idx="178">
                  <c:v>0.46</c:v>
                </c:pt>
                <c:pt idx="179">
                  <c:v>0.76</c:v>
                </c:pt>
                <c:pt idx="180">
                  <c:v>0.43</c:v>
                </c:pt>
                <c:pt idx="181">
                  <c:v>0.27</c:v>
                </c:pt>
                <c:pt idx="182">
                  <c:v>0.72</c:v>
                </c:pt>
                <c:pt idx="183">
                  <c:v>0.15</c:v>
                </c:pt>
                <c:pt idx="184">
                  <c:v>0.05</c:v>
                </c:pt>
                <c:pt idx="185">
                  <c:v>0.16</c:v>
                </c:pt>
                <c:pt idx="186">
                  <c:v>4.8000000000000001E-2</c:v>
                </c:pt>
                <c:pt idx="187">
                  <c:v>1.4999999999999999E-2</c:v>
                </c:pt>
                <c:pt idx="188">
                  <c:v>0.11</c:v>
                </c:pt>
                <c:pt idx="189">
                  <c:v>0.01</c:v>
                </c:pt>
                <c:pt idx="190">
                  <c:v>2.4E-2</c:v>
                </c:pt>
                <c:pt idx="191">
                  <c:v>1.4999999999999999E-2</c:v>
                </c:pt>
                <c:pt idx="192">
                  <c:v>3.4000000000000002E-2</c:v>
                </c:pt>
                <c:pt idx="193">
                  <c:v>3.3000000000000002E-2</c:v>
                </c:pt>
                <c:pt idx="194">
                  <c:v>0.61199999999999999</c:v>
                </c:pt>
                <c:pt idx="195">
                  <c:v>0.80800000000000005</c:v>
                </c:pt>
                <c:pt idx="196">
                  <c:v>0.47599999999999998</c:v>
                </c:pt>
                <c:pt idx="197">
                  <c:v>0.39300000000000002</c:v>
                </c:pt>
                <c:pt idx="198">
                  <c:v>0.61399999999999999</c:v>
                </c:pt>
                <c:pt idx="199">
                  <c:v>0.17699999999999999</c:v>
                </c:pt>
                <c:pt idx="200">
                  <c:v>0.65200000000000002</c:v>
                </c:pt>
                <c:pt idx="201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F-487D-B4DF-07E3DEBB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75232"/>
        <c:axId val="63376768"/>
      </c:lineChart>
      <c:catAx>
        <c:axId val="6337523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3376768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63376768"/>
        <c:scaling>
          <c:orientation val="minMax"/>
          <c:max val="1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3.0421555845284658E-2"/>
              <c:y val="0.264625095597660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375232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8991742720556293"/>
          <c:y val="0.90876051574264527"/>
          <c:w val="0.59235115167318564"/>
          <c:h val="5.88924674429376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Nitrate Concentrations</a:t>
            </a:r>
          </a:p>
        </c:rich>
      </c:tx>
      <c:layout>
        <c:manualLayout>
          <c:xMode val="edge"/>
          <c:yMode val="edge"/>
          <c:x val="0.35549760973489841"/>
          <c:y val="3.749668774303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46675358539833"/>
          <c:y val="0.16420091127459957"/>
          <c:w val="0.82790091264667798"/>
          <c:h val="0.55359522604134159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Data'!$AQ$4:$AQ$205</c:f>
              <c:numCache>
                <c:formatCode>General</c:formatCode>
                <c:ptCount val="202"/>
                <c:pt idx="1">
                  <c:v>5.2999999999999999E-2</c:v>
                </c:pt>
                <c:pt idx="3">
                  <c:v>0.25</c:v>
                </c:pt>
                <c:pt idx="5">
                  <c:v>0.18</c:v>
                </c:pt>
                <c:pt idx="7">
                  <c:v>0.06</c:v>
                </c:pt>
                <c:pt idx="11">
                  <c:v>1.7000000000000001E-2</c:v>
                </c:pt>
                <c:pt idx="17">
                  <c:v>1.4E-2</c:v>
                </c:pt>
                <c:pt idx="19">
                  <c:v>0.154</c:v>
                </c:pt>
                <c:pt idx="21">
                  <c:v>0.161</c:v>
                </c:pt>
                <c:pt idx="23">
                  <c:v>0.1</c:v>
                </c:pt>
                <c:pt idx="25">
                  <c:v>1.9E-2</c:v>
                </c:pt>
                <c:pt idx="28">
                  <c:v>3.2000000000000001E-2</c:v>
                </c:pt>
                <c:pt idx="34">
                  <c:v>7.1000000000000004E-3</c:v>
                </c:pt>
                <c:pt idx="36">
                  <c:v>0.1</c:v>
                </c:pt>
                <c:pt idx="38">
                  <c:v>0.21</c:v>
                </c:pt>
                <c:pt idx="40">
                  <c:v>0.25</c:v>
                </c:pt>
                <c:pt idx="42">
                  <c:v>1.6E-2</c:v>
                </c:pt>
                <c:pt idx="48">
                  <c:v>2.9000000000000001E-2</c:v>
                </c:pt>
                <c:pt idx="52">
                  <c:v>1.4E-2</c:v>
                </c:pt>
                <c:pt idx="54">
                  <c:v>0.17</c:v>
                </c:pt>
                <c:pt idx="56">
                  <c:v>0.16</c:v>
                </c:pt>
                <c:pt idx="58">
                  <c:v>6.0999999999999999E-2</c:v>
                </c:pt>
                <c:pt idx="60">
                  <c:v>1.4999999999999999E-2</c:v>
                </c:pt>
                <c:pt idx="66">
                  <c:v>2.4E-2</c:v>
                </c:pt>
                <c:pt idx="70">
                  <c:v>0.7</c:v>
                </c:pt>
                <c:pt idx="72">
                  <c:v>1.4999999999999999E-2</c:v>
                </c:pt>
                <c:pt idx="74">
                  <c:v>0.18</c:v>
                </c:pt>
                <c:pt idx="76">
                  <c:v>0.12</c:v>
                </c:pt>
                <c:pt idx="78">
                  <c:v>0.01</c:v>
                </c:pt>
                <c:pt idx="86">
                  <c:v>4.4999999999999997E-3</c:v>
                </c:pt>
                <c:pt idx="89">
                  <c:v>0.18</c:v>
                </c:pt>
                <c:pt idx="93">
                  <c:v>0.28000000000000003</c:v>
                </c:pt>
                <c:pt idx="95">
                  <c:v>4.4999999999999998E-2</c:v>
                </c:pt>
                <c:pt idx="97">
                  <c:v>2.1999999999999999E-2</c:v>
                </c:pt>
                <c:pt idx="101">
                  <c:v>8.5000000000000006E-3</c:v>
                </c:pt>
                <c:pt idx="110">
                  <c:v>0.12</c:v>
                </c:pt>
                <c:pt idx="112">
                  <c:v>0.02</c:v>
                </c:pt>
                <c:pt idx="114">
                  <c:v>0.27</c:v>
                </c:pt>
                <c:pt idx="116">
                  <c:v>4.5999999999999999E-2</c:v>
                </c:pt>
                <c:pt idx="118">
                  <c:v>1.7999999999999999E-2</c:v>
                </c:pt>
                <c:pt idx="124">
                  <c:v>1.7999999999999999E-2</c:v>
                </c:pt>
                <c:pt idx="129">
                  <c:v>2.4E-2</c:v>
                </c:pt>
                <c:pt idx="131">
                  <c:v>0.11</c:v>
                </c:pt>
                <c:pt idx="133">
                  <c:v>0.19</c:v>
                </c:pt>
                <c:pt idx="135">
                  <c:v>7.3999999999999996E-2</c:v>
                </c:pt>
                <c:pt idx="137">
                  <c:v>2.1999999999999999E-2</c:v>
                </c:pt>
                <c:pt idx="141">
                  <c:v>2.8000000000000001E-2</c:v>
                </c:pt>
                <c:pt idx="144">
                  <c:v>2.8000000000000001E-2</c:v>
                </c:pt>
                <c:pt idx="146">
                  <c:v>1.2999999999999999E-2</c:v>
                </c:pt>
                <c:pt idx="147">
                  <c:v>3.4000000000000002E-2</c:v>
                </c:pt>
                <c:pt idx="148">
                  <c:v>9.9000000000000005E-2</c:v>
                </c:pt>
                <c:pt idx="149">
                  <c:v>0.31</c:v>
                </c:pt>
                <c:pt idx="150">
                  <c:v>0.18</c:v>
                </c:pt>
                <c:pt idx="151">
                  <c:v>9.7000000000000003E-2</c:v>
                </c:pt>
                <c:pt idx="152">
                  <c:v>0.16</c:v>
                </c:pt>
                <c:pt idx="153">
                  <c:v>1.4999999999999999E-2</c:v>
                </c:pt>
                <c:pt idx="154">
                  <c:v>0.01</c:v>
                </c:pt>
                <c:pt idx="155">
                  <c:v>1.2999999999999999E-2</c:v>
                </c:pt>
                <c:pt idx="156">
                  <c:v>1.9E-2</c:v>
                </c:pt>
                <c:pt idx="157">
                  <c:v>7.7000000000000002E-3</c:v>
                </c:pt>
                <c:pt idx="158">
                  <c:v>8.5000000000000006E-2</c:v>
                </c:pt>
                <c:pt idx="159">
                  <c:v>1.2999999999999999E-2</c:v>
                </c:pt>
                <c:pt idx="160">
                  <c:v>6.6000000000000003E-2</c:v>
                </c:pt>
                <c:pt idx="161">
                  <c:v>4.4999999999999998E-2</c:v>
                </c:pt>
                <c:pt idx="162">
                  <c:v>1.4999999999999999E-2</c:v>
                </c:pt>
                <c:pt idx="163">
                  <c:v>0.67</c:v>
                </c:pt>
                <c:pt idx="164">
                  <c:v>2</c:v>
                </c:pt>
                <c:pt idx="165">
                  <c:v>5.3999999999999999E-2</c:v>
                </c:pt>
                <c:pt idx="166">
                  <c:v>4.9000000000000002E-2</c:v>
                </c:pt>
                <c:pt idx="168">
                  <c:v>0.19</c:v>
                </c:pt>
                <c:pt idx="169">
                  <c:v>0.16</c:v>
                </c:pt>
                <c:pt idx="170">
                  <c:v>2.9000000000000001E-2</c:v>
                </c:pt>
                <c:pt idx="171">
                  <c:v>0.42</c:v>
                </c:pt>
                <c:pt idx="172">
                  <c:v>0.12</c:v>
                </c:pt>
                <c:pt idx="173">
                  <c:v>1.9E-2</c:v>
                </c:pt>
                <c:pt idx="174">
                  <c:v>8.3999999999999995E-3</c:v>
                </c:pt>
                <c:pt idx="175">
                  <c:v>4.2000000000000003E-2</c:v>
                </c:pt>
                <c:pt idx="176">
                  <c:v>0.46</c:v>
                </c:pt>
                <c:pt idx="177">
                  <c:v>1.5</c:v>
                </c:pt>
                <c:pt idx="178">
                  <c:v>0.4</c:v>
                </c:pt>
                <c:pt idx="179">
                  <c:v>4.3</c:v>
                </c:pt>
                <c:pt idx="180">
                  <c:v>2.1</c:v>
                </c:pt>
                <c:pt idx="181">
                  <c:v>1.0999999999999999E-2</c:v>
                </c:pt>
                <c:pt idx="182">
                  <c:v>4.0999999999999996</c:v>
                </c:pt>
                <c:pt idx="183">
                  <c:v>0.41</c:v>
                </c:pt>
                <c:pt idx="184">
                  <c:v>1.6E-2</c:v>
                </c:pt>
                <c:pt idx="185">
                  <c:v>0.79</c:v>
                </c:pt>
                <c:pt idx="186">
                  <c:v>5.8000000000000003E-2</c:v>
                </c:pt>
                <c:pt idx="187">
                  <c:v>8.5000000000000006E-2</c:v>
                </c:pt>
                <c:pt idx="188">
                  <c:v>0.09</c:v>
                </c:pt>
                <c:pt idx="189">
                  <c:v>3.2000000000000001E-2</c:v>
                </c:pt>
                <c:pt idx="190">
                  <c:v>0.02</c:v>
                </c:pt>
                <c:pt idx="191">
                  <c:v>9.7000000000000003E-3</c:v>
                </c:pt>
                <c:pt idx="192">
                  <c:v>2.9000000000000001E-2</c:v>
                </c:pt>
                <c:pt idx="193">
                  <c:v>0.02</c:v>
                </c:pt>
                <c:pt idx="194">
                  <c:v>1.5</c:v>
                </c:pt>
                <c:pt idx="195">
                  <c:v>0.14000000000000001</c:v>
                </c:pt>
                <c:pt idx="196">
                  <c:v>0.38</c:v>
                </c:pt>
                <c:pt idx="197">
                  <c:v>0.1</c:v>
                </c:pt>
                <c:pt idx="198">
                  <c:v>0.57999999999999996</c:v>
                </c:pt>
                <c:pt idx="199">
                  <c:v>0.12</c:v>
                </c:pt>
                <c:pt idx="200">
                  <c:v>0.25</c:v>
                </c:pt>
                <c:pt idx="201">
                  <c:v>7.1000000000000004E-3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A-47BD-A03E-BC2CF55E0690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Data'!$BD$4:$BD$205</c:f>
              <c:numCache>
                <c:formatCode>General</c:formatCode>
                <c:ptCount val="202"/>
                <c:pt idx="1">
                  <c:v>2E-3</c:v>
                </c:pt>
                <c:pt idx="3">
                  <c:v>0.4</c:v>
                </c:pt>
                <c:pt idx="5">
                  <c:v>0.19</c:v>
                </c:pt>
                <c:pt idx="7">
                  <c:v>0.1</c:v>
                </c:pt>
                <c:pt idx="11">
                  <c:v>1.7999999999999999E-2</c:v>
                </c:pt>
                <c:pt idx="17">
                  <c:v>0.09</c:v>
                </c:pt>
                <c:pt idx="19">
                  <c:v>0.65</c:v>
                </c:pt>
                <c:pt idx="21">
                  <c:v>0.219</c:v>
                </c:pt>
                <c:pt idx="23">
                  <c:v>9.7000000000000003E-2</c:v>
                </c:pt>
                <c:pt idx="25">
                  <c:v>2.4E-2</c:v>
                </c:pt>
                <c:pt idx="28">
                  <c:v>4.2000000000000003E-2</c:v>
                </c:pt>
                <c:pt idx="34">
                  <c:v>1.4E-2</c:v>
                </c:pt>
                <c:pt idx="36">
                  <c:v>0.17</c:v>
                </c:pt>
                <c:pt idx="38">
                  <c:v>0.21</c:v>
                </c:pt>
                <c:pt idx="40">
                  <c:v>0.3</c:v>
                </c:pt>
                <c:pt idx="42">
                  <c:v>1.4E-2</c:v>
                </c:pt>
                <c:pt idx="48">
                  <c:v>0.1</c:v>
                </c:pt>
                <c:pt idx="52">
                  <c:v>1.7999999999999999E-2</c:v>
                </c:pt>
                <c:pt idx="54">
                  <c:v>0.23</c:v>
                </c:pt>
                <c:pt idx="56">
                  <c:v>8.3000000000000004E-2</c:v>
                </c:pt>
                <c:pt idx="58">
                  <c:v>5.6000000000000001E-2</c:v>
                </c:pt>
                <c:pt idx="60">
                  <c:v>0.02</c:v>
                </c:pt>
                <c:pt idx="66">
                  <c:v>3.4000000000000002E-2</c:v>
                </c:pt>
                <c:pt idx="70">
                  <c:v>0.87</c:v>
                </c:pt>
                <c:pt idx="72">
                  <c:v>7.8E-2</c:v>
                </c:pt>
                <c:pt idx="74">
                  <c:v>0.18</c:v>
                </c:pt>
                <c:pt idx="76">
                  <c:v>0.13</c:v>
                </c:pt>
                <c:pt idx="78">
                  <c:v>1.4E-2</c:v>
                </c:pt>
                <c:pt idx="86">
                  <c:v>5.4999999999999997E-3</c:v>
                </c:pt>
                <c:pt idx="89">
                  <c:v>0.39</c:v>
                </c:pt>
                <c:pt idx="93">
                  <c:v>0.32</c:v>
                </c:pt>
                <c:pt idx="95">
                  <c:v>5.8999999999999997E-2</c:v>
                </c:pt>
                <c:pt idx="97">
                  <c:v>2.1000000000000001E-2</c:v>
                </c:pt>
                <c:pt idx="101">
                  <c:v>0.24</c:v>
                </c:pt>
                <c:pt idx="110">
                  <c:v>0.63</c:v>
                </c:pt>
                <c:pt idx="112">
                  <c:v>9.8000000000000004E-2</c:v>
                </c:pt>
                <c:pt idx="114">
                  <c:v>0.44</c:v>
                </c:pt>
                <c:pt idx="116">
                  <c:v>3.3000000000000002E-2</c:v>
                </c:pt>
                <c:pt idx="118">
                  <c:v>0.99</c:v>
                </c:pt>
                <c:pt idx="124">
                  <c:v>2.9000000000000001E-2</c:v>
                </c:pt>
                <c:pt idx="129">
                  <c:v>0.48</c:v>
                </c:pt>
                <c:pt idx="131">
                  <c:v>0.23</c:v>
                </c:pt>
                <c:pt idx="133">
                  <c:v>0.17</c:v>
                </c:pt>
                <c:pt idx="135">
                  <c:v>8.2000000000000003E-2</c:v>
                </c:pt>
                <c:pt idx="137">
                  <c:v>4.2999999999999997E-2</c:v>
                </c:pt>
                <c:pt idx="141">
                  <c:v>0.21</c:v>
                </c:pt>
                <c:pt idx="144">
                  <c:v>6.4000000000000001E-2</c:v>
                </c:pt>
                <c:pt idx="146">
                  <c:v>0.22</c:v>
                </c:pt>
                <c:pt idx="147">
                  <c:v>5.0999999999999997E-2</c:v>
                </c:pt>
                <c:pt idx="148">
                  <c:v>9.6000000000000002E-2</c:v>
                </c:pt>
                <c:pt idx="149">
                  <c:v>0.44</c:v>
                </c:pt>
                <c:pt idx="150">
                  <c:v>0.19</c:v>
                </c:pt>
                <c:pt idx="151">
                  <c:v>7.5999999999999998E-2</c:v>
                </c:pt>
                <c:pt idx="152">
                  <c:v>0.19</c:v>
                </c:pt>
                <c:pt idx="153">
                  <c:v>0.11</c:v>
                </c:pt>
                <c:pt idx="154">
                  <c:v>0.06</c:v>
                </c:pt>
                <c:pt idx="155">
                  <c:v>2E-3</c:v>
                </c:pt>
                <c:pt idx="156">
                  <c:v>0.27</c:v>
                </c:pt>
                <c:pt idx="157">
                  <c:v>7.6999999999999999E-2</c:v>
                </c:pt>
                <c:pt idx="158">
                  <c:v>0.56999999999999995</c:v>
                </c:pt>
                <c:pt idx="159">
                  <c:v>0.33</c:v>
                </c:pt>
                <c:pt idx="160">
                  <c:v>0.46</c:v>
                </c:pt>
                <c:pt idx="161">
                  <c:v>9.1999999999999998E-2</c:v>
                </c:pt>
                <c:pt idx="162">
                  <c:v>4.2000000000000003E-2</c:v>
                </c:pt>
                <c:pt idx="163">
                  <c:v>0.23</c:v>
                </c:pt>
                <c:pt idx="164">
                  <c:v>0.65</c:v>
                </c:pt>
                <c:pt idx="165">
                  <c:v>3.4000000000000002E-2</c:v>
                </c:pt>
                <c:pt idx="166">
                  <c:v>6.8000000000000005E-2</c:v>
                </c:pt>
                <c:pt idx="168">
                  <c:v>0.48</c:v>
                </c:pt>
                <c:pt idx="169">
                  <c:v>0.14000000000000001</c:v>
                </c:pt>
                <c:pt idx="170">
                  <c:v>0.19</c:v>
                </c:pt>
                <c:pt idx="171">
                  <c:v>0.52</c:v>
                </c:pt>
                <c:pt idx="172">
                  <c:v>0.15</c:v>
                </c:pt>
                <c:pt idx="173">
                  <c:v>9.0999999999999998E-2</c:v>
                </c:pt>
                <c:pt idx="174">
                  <c:v>2.8000000000000001E-2</c:v>
                </c:pt>
                <c:pt idx="175">
                  <c:v>0.14000000000000001</c:v>
                </c:pt>
                <c:pt idx="176">
                  <c:v>1.4999999999999999E-2</c:v>
                </c:pt>
                <c:pt idx="177">
                  <c:v>1.3</c:v>
                </c:pt>
                <c:pt idx="178">
                  <c:v>0.48</c:v>
                </c:pt>
                <c:pt idx="179">
                  <c:v>0.89</c:v>
                </c:pt>
                <c:pt idx="180">
                  <c:v>1.2999999999999999E-2</c:v>
                </c:pt>
                <c:pt idx="181">
                  <c:v>5.8999999999999999E-3</c:v>
                </c:pt>
                <c:pt idx="182">
                  <c:v>2.3E-2</c:v>
                </c:pt>
                <c:pt idx="183">
                  <c:v>2.9000000000000001E-2</c:v>
                </c:pt>
                <c:pt idx="184">
                  <c:v>5.4999999999999997E-3</c:v>
                </c:pt>
                <c:pt idx="185">
                  <c:v>0.88</c:v>
                </c:pt>
                <c:pt idx="186">
                  <c:v>2.1999999999999999E-2</c:v>
                </c:pt>
                <c:pt idx="187">
                  <c:v>0.13</c:v>
                </c:pt>
                <c:pt idx="188">
                  <c:v>0.15</c:v>
                </c:pt>
                <c:pt idx="189">
                  <c:v>7.2999999999999995E-2</c:v>
                </c:pt>
                <c:pt idx="190">
                  <c:v>1.7000000000000001E-2</c:v>
                </c:pt>
                <c:pt idx="191">
                  <c:v>0.02</c:v>
                </c:pt>
                <c:pt idx="192">
                  <c:v>2.9000000000000001E-2</c:v>
                </c:pt>
                <c:pt idx="193">
                  <c:v>1.7999999999999999E-2</c:v>
                </c:pt>
                <c:pt idx="194">
                  <c:v>0.44</c:v>
                </c:pt>
                <c:pt idx="195">
                  <c:v>0.78</c:v>
                </c:pt>
                <c:pt idx="196">
                  <c:v>0.67</c:v>
                </c:pt>
                <c:pt idx="197">
                  <c:v>0.51</c:v>
                </c:pt>
                <c:pt idx="198">
                  <c:v>0.48</c:v>
                </c:pt>
                <c:pt idx="199">
                  <c:v>0.12</c:v>
                </c:pt>
                <c:pt idx="200">
                  <c:v>0.73</c:v>
                </c:pt>
                <c:pt idx="201">
                  <c:v>3.3999999999999998E-3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A-47BD-A03E-BC2CF55E0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44096"/>
        <c:axId val="63445632"/>
      </c:lineChart>
      <c:catAx>
        <c:axId val="6344409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3445632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3445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6944806605823587E-2"/>
              <c:y val="0.278304986158536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444096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9339417644502391"/>
          <c:y val="0.90876051574264527"/>
          <c:w val="0.58887440243372491"/>
          <c:h val="6.4364423667287812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67" r="0.75000000000000167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Enterococci</a:t>
            </a:r>
          </a:p>
        </c:rich>
      </c:tx>
      <c:layout>
        <c:manualLayout>
          <c:xMode val="edge"/>
          <c:yMode val="edge"/>
          <c:x val="0.40305065788345101"/>
          <c:y val="2.68909634218160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79112414869716"/>
          <c:y val="0.14949854952341496"/>
          <c:w val="0.8087155576141235"/>
          <c:h val="0.55915218007721268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Data'!$AV$4:$AV$205</c:f>
              <c:numCache>
                <c:formatCode>General</c:formatCode>
                <c:ptCount val="202"/>
                <c:pt idx="0">
                  <c:v>860</c:v>
                </c:pt>
                <c:pt idx="1">
                  <c:v>2500</c:v>
                </c:pt>
                <c:pt idx="2">
                  <c:v>250</c:v>
                </c:pt>
                <c:pt idx="3">
                  <c:v>36</c:v>
                </c:pt>
                <c:pt idx="4">
                  <c:v>10</c:v>
                </c:pt>
                <c:pt idx="5">
                  <c:v>9</c:v>
                </c:pt>
                <c:pt idx="6">
                  <c:v>153</c:v>
                </c:pt>
                <c:pt idx="7">
                  <c:v>540</c:v>
                </c:pt>
                <c:pt idx="8">
                  <c:v>135</c:v>
                </c:pt>
                <c:pt idx="9">
                  <c:v>1363</c:v>
                </c:pt>
                <c:pt idx="10">
                  <c:v>210</c:v>
                </c:pt>
                <c:pt idx="11">
                  <c:v>410</c:v>
                </c:pt>
                <c:pt idx="12">
                  <c:v>144</c:v>
                </c:pt>
                <c:pt idx="13">
                  <c:v>330</c:v>
                </c:pt>
                <c:pt idx="14">
                  <c:v>72</c:v>
                </c:pt>
                <c:pt idx="15">
                  <c:v>330</c:v>
                </c:pt>
                <c:pt idx="16">
                  <c:v>2100</c:v>
                </c:pt>
                <c:pt idx="17">
                  <c:v>200</c:v>
                </c:pt>
                <c:pt idx="18">
                  <c:v>360</c:v>
                </c:pt>
                <c:pt idx="19">
                  <c:v>144</c:v>
                </c:pt>
                <c:pt idx="20">
                  <c:v>180</c:v>
                </c:pt>
                <c:pt idx="21">
                  <c:v>360</c:v>
                </c:pt>
                <c:pt idx="22">
                  <c:v>54</c:v>
                </c:pt>
                <c:pt idx="23">
                  <c:v>108</c:v>
                </c:pt>
                <c:pt idx="24">
                  <c:v>240</c:v>
                </c:pt>
                <c:pt idx="25">
                  <c:v>180</c:v>
                </c:pt>
                <c:pt idx="26">
                  <c:v>2400</c:v>
                </c:pt>
                <c:pt idx="27">
                  <c:v>210</c:v>
                </c:pt>
                <c:pt idx="28">
                  <c:v>150</c:v>
                </c:pt>
                <c:pt idx="29">
                  <c:v>460</c:v>
                </c:pt>
                <c:pt idx="30">
                  <c:v>140</c:v>
                </c:pt>
                <c:pt idx="31">
                  <c:v>240</c:v>
                </c:pt>
                <c:pt idx="32">
                  <c:v>3600</c:v>
                </c:pt>
                <c:pt idx="33">
                  <c:v>490</c:v>
                </c:pt>
                <c:pt idx="34">
                  <c:v>290</c:v>
                </c:pt>
                <c:pt idx="35">
                  <c:v>770</c:v>
                </c:pt>
                <c:pt idx="36">
                  <c:v>730</c:v>
                </c:pt>
                <c:pt idx="37">
                  <c:v>84</c:v>
                </c:pt>
                <c:pt idx="38">
                  <c:v>18</c:v>
                </c:pt>
                <c:pt idx="39">
                  <c:v>31</c:v>
                </c:pt>
                <c:pt idx="40">
                  <c:v>2400</c:v>
                </c:pt>
                <c:pt idx="41">
                  <c:v>45</c:v>
                </c:pt>
                <c:pt idx="42">
                  <c:v>130</c:v>
                </c:pt>
                <c:pt idx="43">
                  <c:v>2100</c:v>
                </c:pt>
                <c:pt idx="44">
                  <c:v>90</c:v>
                </c:pt>
                <c:pt idx="45">
                  <c:v>130</c:v>
                </c:pt>
                <c:pt idx="46">
                  <c:v>790</c:v>
                </c:pt>
                <c:pt idx="47">
                  <c:v>540</c:v>
                </c:pt>
                <c:pt idx="48">
                  <c:v>350</c:v>
                </c:pt>
                <c:pt idx="49">
                  <c:v>220</c:v>
                </c:pt>
                <c:pt idx="50">
                  <c:v>560</c:v>
                </c:pt>
                <c:pt idx="51">
                  <c:v>540</c:v>
                </c:pt>
                <c:pt idx="52">
                  <c:v>680</c:v>
                </c:pt>
                <c:pt idx="53">
                  <c:v>4200</c:v>
                </c:pt>
                <c:pt idx="54">
                  <c:v>170</c:v>
                </c:pt>
                <c:pt idx="55">
                  <c:v>70</c:v>
                </c:pt>
                <c:pt idx="56">
                  <c:v>11</c:v>
                </c:pt>
                <c:pt idx="57">
                  <c:v>48</c:v>
                </c:pt>
                <c:pt idx="58">
                  <c:v>31</c:v>
                </c:pt>
                <c:pt idx="59">
                  <c:v>44</c:v>
                </c:pt>
                <c:pt idx="60">
                  <c:v>580</c:v>
                </c:pt>
                <c:pt idx="61">
                  <c:v>330</c:v>
                </c:pt>
                <c:pt idx="62">
                  <c:v>440</c:v>
                </c:pt>
                <c:pt idx="63">
                  <c:v>510</c:v>
                </c:pt>
                <c:pt idx="64">
                  <c:v>510</c:v>
                </c:pt>
                <c:pt idx="65">
                  <c:v>280</c:v>
                </c:pt>
                <c:pt idx="66">
                  <c:v>1600</c:v>
                </c:pt>
                <c:pt idx="67">
                  <c:v>420</c:v>
                </c:pt>
                <c:pt idx="68">
                  <c:v>250</c:v>
                </c:pt>
                <c:pt idx="69">
                  <c:v>190</c:v>
                </c:pt>
                <c:pt idx="70">
                  <c:v>2000</c:v>
                </c:pt>
                <c:pt idx="71">
                  <c:v>3500</c:v>
                </c:pt>
                <c:pt idx="72">
                  <c:v>3700</c:v>
                </c:pt>
                <c:pt idx="73">
                  <c:v>8700</c:v>
                </c:pt>
                <c:pt idx="74">
                  <c:v>58</c:v>
                </c:pt>
                <c:pt idx="75">
                  <c:v>8.1999999999999993</c:v>
                </c:pt>
                <c:pt idx="76">
                  <c:v>20</c:v>
                </c:pt>
                <c:pt idx="77">
                  <c:v>98</c:v>
                </c:pt>
                <c:pt idx="78">
                  <c:v>100</c:v>
                </c:pt>
                <c:pt idx="80">
                  <c:v>54</c:v>
                </c:pt>
                <c:pt idx="81">
                  <c:v>200</c:v>
                </c:pt>
                <c:pt idx="83">
                  <c:v>2600</c:v>
                </c:pt>
                <c:pt idx="84">
                  <c:v>500</c:v>
                </c:pt>
                <c:pt idx="85">
                  <c:v>150</c:v>
                </c:pt>
                <c:pt idx="86">
                  <c:v>630</c:v>
                </c:pt>
                <c:pt idx="87">
                  <c:v>220</c:v>
                </c:pt>
                <c:pt idx="88">
                  <c:v>120</c:v>
                </c:pt>
                <c:pt idx="89">
                  <c:v>16000</c:v>
                </c:pt>
                <c:pt idx="90">
                  <c:v>750</c:v>
                </c:pt>
                <c:pt idx="92">
                  <c:v>56</c:v>
                </c:pt>
                <c:pt idx="93">
                  <c:v>52</c:v>
                </c:pt>
                <c:pt idx="94">
                  <c:v>34</c:v>
                </c:pt>
                <c:pt idx="95">
                  <c:v>90</c:v>
                </c:pt>
                <c:pt idx="96">
                  <c:v>120</c:v>
                </c:pt>
                <c:pt idx="97">
                  <c:v>210</c:v>
                </c:pt>
                <c:pt idx="98">
                  <c:v>260</c:v>
                </c:pt>
                <c:pt idx="99">
                  <c:v>300</c:v>
                </c:pt>
                <c:pt idx="100">
                  <c:v>390</c:v>
                </c:pt>
                <c:pt idx="101">
                  <c:v>150</c:v>
                </c:pt>
                <c:pt idx="102">
                  <c:v>330</c:v>
                </c:pt>
                <c:pt idx="103">
                  <c:v>5200</c:v>
                </c:pt>
                <c:pt idx="104">
                  <c:v>2700</c:v>
                </c:pt>
                <c:pt idx="105">
                  <c:v>210</c:v>
                </c:pt>
                <c:pt idx="107">
                  <c:v>600</c:v>
                </c:pt>
                <c:pt idx="108">
                  <c:v>1900</c:v>
                </c:pt>
                <c:pt idx="110">
                  <c:v>2200</c:v>
                </c:pt>
                <c:pt idx="111">
                  <c:v>290</c:v>
                </c:pt>
                <c:pt idx="112">
                  <c:v>800</c:v>
                </c:pt>
                <c:pt idx="113">
                  <c:v>280</c:v>
                </c:pt>
                <c:pt idx="114">
                  <c:v>80</c:v>
                </c:pt>
                <c:pt idx="115">
                  <c:v>16</c:v>
                </c:pt>
                <c:pt idx="116">
                  <c:v>110</c:v>
                </c:pt>
                <c:pt idx="117">
                  <c:v>62</c:v>
                </c:pt>
                <c:pt idx="118">
                  <c:v>100</c:v>
                </c:pt>
                <c:pt idx="119">
                  <c:v>110</c:v>
                </c:pt>
                <c:pt idx="120">
                  <c:v>5900</c:v>
                </c:pt>
                <c:pt idx="121">
                  <c:v>290</c:v>
                </c:pt>
                <c:pt idx="122">
                  <c:v>52</c:v>
                </c:pt>
                <c:pt idx="123">
                  <c:v>64</c:v>
                </c:pt>
                <c:pt idx="124">
                  <c:v>260</c:v>
                </c:pt>
                <c:pt idx="125">
                  <c:v>250</c:v>
                </c:pt>
                <c:pt idx="126">
                  <c:v>2500</c:v>
                </c:pt>
                <c:pt idx="127">
                  <c:v>640</c:v>
                </c:pt>
                <c:pt idx="128">
                  <c:v>760</c:v>
                </c:pt>
                <c:pt idx="129">
                  <c:v>94</c:v>
                </c:pt>
                <c:pt idx="130">
                  <c:v>140</c:v>
                </c:pt>
                <c:pt idx="131">
                  <c:v>660</c:v>
                </c:pt>
                <c:pt idx="132">
                  <c:v>13</c:v>
                </c:pt>
                <c:pt idx="133">
                  <c:v>8.1999999999999993</c:v>
                </c:pt>
                <c:pt idx="134">
                  <c:v>9.8000000000000007</c:v>
                </c:pt>
                <c:pt idx="135">
                  <c:v>21</c:v>
                </c:pt>
                <c:pt idx="136">
                  <c:v>96</c:v>
                </c:pt>
                <c:pt idx="137">
                  <c:v>230</c:v>
                </c:pt>
                <c:pt idx="138">
                  <c:v>760</c:v>
                </c:pt>
                <c:pt idx="139">
                  <c:v>250</c:v>
                </c:pt>
                <c:pt idx="140">
                  <c:v>560</c:v>
                </c:pt>
                <c:pt idx="141">
                  <c:v>620</c:v>
                </c:pt>
                <c:pt idx="142">
                  <c:v>1900</c:v>
                </c:pt>
                <c:pt idx="143">
                  <c:v>130</c:v>
                </c:pt>
                <c:pt idx="144">
                  <c:v>5400</c:v>
                </c:pt>
                <c:pt idx="145">
                  <c:v>9000</c:v>
                </c:pt>
                <c:pt idx="146">
                  <c:v>620</c:v>
                </c:pt>
                <c:pt idx="147">
                  <c:v>240</c:v>
                </c:pt>
                <c:pt idx="148">
                  <c:v>260</c:v>
                </c:pt>
                <c:pt idx="149">
                  <c:v>2300</c:v>
                </c:pt>
                <c:pt idx="150">
                  <c:v>23</c:v>
                </c:pt>
                <c:pt idx="151">
                  <c:v>56</c:v>
                </c:pt>
                <c:pt idx="152">
                  <c:v>440</c:v>
                </c:pt>
                <c:pt idx="153">
                  <c:v>46</c:v>
                </c:pt>
                <c:pt idx="154">
                  <c:v>450</c:v>
                </c:pt>
                <c:pt idx="155">
                  <c:v>810</c:v>
                </c:pt>
                <c:pt idx="156">
                  <c:v>92</c:v>
                </c:pt>
                <c:pt idx="157">
                  <c:v>98</c:v>
                </c:pt>
                <c:pt idx="158">
                  <c:v>380</c:v>
                </c:pt>
                <c:pt idx="159">
                  <c:v>1400</c:v>
                </c:pt>
                <c:pt idx="160">
                  <c:v>96</c:v>
                </c:pt>
                <c:pt idx="161">
                  <c:v>2000</c:v>
                </c:pt>
                <c:pt idx="162">
                  <c:v>160</c:v>
                </c:pt>
                <c:pt idx="163">
                  <c:v>350</c:v>
                </c:pt>
                <c:pt idx="164">
                  <c:v>1100</c:v>
                </c:pt>
                <c:pt idx="165">
                  <c:v>400</c:v>
                </c:pt>
                <c:pt idx="166">
                  <c:v>440</c:v>
                </c:pt>
                <c:pt idx="168">
                  <c:v>1100</c:v>
                </c:pt>
                <c:pt idx="169">
                  <c:v>74</c:v>
                </c:pt>
                <c:pt idx="170">
                  <c:v>11</c:v>
                </c:pt>
                <c:pt idx="171">
                  <c:v>260</c:v>
                </c:pt>
                <c:pt idx="172">
                  <c:v>210</c:v>
                </c:pt>
                <c:pt idx="173">
                  <c:v>68</c:v>
                </c:pt>
                <c:pt idx="174">
                  <c:v>2000</c:v>
                </c:pt>
                <c:pt idx="175">
                  <c:v>620</c:v>
                </c:pt>
                <c:pt idx="176">
                  <c:v>50</c:v>
                </c:pt>
                <c:pt idx="177">
                  <c:v>300</c:v>
                </c:pt>
                <c:pt idx="178">
                  <c:v>78</c:v>
                </c:pt>
                <c:pt idx="179">
                  <c:v>0.8</c:v>
                </c:pt>
                <c:pt idx="180">
                  <c:v>710</c:v>
                </c:pt>
                <c:pt idx="181">
                  <c:v>120</c:v>
                </c:pt>
                <c:pt idx="182">
                  <c:v>250</c:v>
                </c:pt>
                <c:pt idx="183">
                  <c:v>3100</c:v>
                </c:pt>
                <c:pt idx="184">
                  <c:v>220</c:v>
                </c:pt>
                <c:pt idx="185">
                  <c:v>58</c:v>
                </c:pt>
                <c:pt idx="186">
                  <c:v>34</c:v>
                </c:pt>
                <c:pt idx="187">
                  <c:v>36</c:v>
                </c:pt>
                <c:pt idx="188">
                  <c:v>23</c:v>
                </c:pt>
                <c:pt idx="189">
                  <c:v>360</c:v>
                </c:pt>
                <c:pt idx="190">
                  <c:v>28</c:v>
                </c:pt>
                <c:pt idx="191">
                  <c:v>1400</c:v>
                </c:pt>
                <c:pt idx="192">
                  <c:v>3600</c:v>
                </c:pt>
                <c:pt idx="193">
                  <c:v>2300</c:v>
                </c:pt>
                <c:pt idx="194">
                  <c:v>56</c:v>
                </c:pt>
                <c:pt idx="195">
                  <c:v>620</c:v>
                </c:pt>
                <c:pt idx="196">
                  <c:v>8300</c:v>
                </c:pt>
                <c:pt idx="197">
                  <c:v>720</c:v>
                </c:pt>
                <c:pt idx="198">
                  <c:v>66</c:v>
                </c:pt>
                <c:pt idx="199">
                  <c:v>3300</c:v>
                </c:pt>
                <c:pt idx="200">
                  <c:v>240</c:v>
                </c:pt>
                <c:pt idx="201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8-4F24-A783-DCF61BC751BF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Data'!$BI$4:$BI$205</c:f>
              <c:numCache>
                <c:formatCode>General</c:formatCode>
                <c:ptCount val="202"/>
                <c:pt idx="0">
                  <c:v>320</c:v>
                </c:pt>
                <c:pt idx="1">
                  <c:v>300</c:v>
                </c:pt>
                <c:pt idx="2">
                  <c:v>500</c:v>
                </c:pt>
                <c:pt idx="3">
                  <c:v>162</c:v>
                </c:pt>
                <c:pt idx="4">
                  <c:v>27</c:v>
                </c:pt>
                <c:pt idx="5">
                  <c:v>10</c:v>
                </c:pt>
                <c:pt idx="6">
                  <c:v>320</c:v>
                </c:pt>
                <c:pt idx="7">
                  <c:v>990</c:v>
                </c:pt>
                <c:pt idx="8">
                  <c:v>2100</c:v>
                </c:pt>
                <c:pt idx="9">
                  <c:v>640</c:v>
                </c:pt>
                <c:pt idx="10">
                  <c:v>310</c:v>
                </c:pt>
                <c:pt idx="11">
                  <c:v>460</c:v>
                </c:pt>
                <c:pt idx="12">
                  <c:v>63</c:v>
                </c:pt>
                <c:pt idx="13">
                  <c:v>350</c:v>
                </c:pt>
                <c:pt idx="14">
                  <c:v>45</c:v>
                </c:pt>
                <c:pt idx="15">
                  <c:v>120</c:v>
                </c:pt>
                <c:pt idx="16">
                  <c:v>2300</c:v>
                </c:pt>
                <c:pt idx="17">
                  <c:v>220</c:v>
                </c:pt>
                <c:pt idx="18">
                  <c:v>2300</c:v>
                </c:pt>
                <c:pt idx="19">
                  <c:v>200</c:v>
                </c:pt>
                <c:pt idx="20">
                  <c:v>162</c:v>
                </c:pt>
                <c:pt idx="21">
                  <c:v>360</c:v>
                </c:pt>
                <c:pt idx="22">
                  <c:v>42</c:v>
                </c:pt>
                <c:pt idx="23">
                  <c:v>230</c:v>
                </c:pt>
                <c:pt idx="24">
                  <c:v>310</c:v>
                </c:pt>
                <c:pt idx="25">
                  <c:v>240</c:v>
                </c:pt>
                <c:pt idx="26">
                  <c:v>2100</c:v>
                </c:pt>
                <c:pt idx="27">
                  <c:v>490</c:v>
                </c:pt>
                <c:pt idx="28">
                  <c:v>36</c:v>
                </c:pt>
                <c:pt idx="29">
                  <c:v>470</c:v>
                </c:pt>
                <c:pt idx="30">
                  <c:v>110</c:v>
                </c:pt>
                <c:pt idx="31">
                  <c:v>570</c:v>
                </c:pt>
                <c:pt idx="32">
                  <c:v>540</c:v>
                </c:pt>
                <c:pt idx="33">
                  <c:v>480</c:v>
                </c:pt>
                <c:pt idx="34">
                  <c:v>490</c:v>
                </c:pt>
                <c:pt idx="35">
                  <c:v>380</c:v>
                </c:pt>
                <c:pt idx="36">
                  <c:v>2800</c:v>
                </c:pt>
                <c:pt idx="37">
                  <c:v>88</c:v>
                </c:pt>
                <c:pt idx="38">
                  <c:v>27</c:v>
                </c:pt>
                <c:pt idx="39">
                  <c:v>50</c:v>
                </c:pt>
                <c:pt idx="40">
                  <c:v>3300</c:v>
                </c:pt>
                <c:pt idx="41">
                  <c:v>72</c:v>
                </c:pt>
                <c:pt idx="42">
                  <c:v>320</c:v>
                </c:pt>
                <c:pt idx="43">
                  <c:v>790</c:v>
                </c:pt>
                <c:pt idx="44">
                  <c:v>140</c:v>
                </c:pt>
                <c:pt idx="45">
                  <c:v>66</c:v>
                </c:pt>
                <c:pt idx="46">
                  <c:v>1000</c:v>
                </c:pt>
                <c:pt idx="47">
                  <c:v>690</c:v>
                </c:pt>
                <c:pt idx="48">
                  <c:v>330</c:v>
                </c:pt>
                <c:pt idx="49">
                  <c:v>39</c:v>
                </c:pt>
                <c:pt idx="50">
                  <c:v>220</c:v>
                </c:pt>
                <c:pt idx="51">
                  <c:v>120</c:v>
                </c:pt>
                <c:pt idx="52">
                  <c:v>290</c:v>
                </c:pt>
                <c:pt idx="53">
                  <c:v>1500</c:v>
                </c:pt>
                <c:pt idx="54">
                  <c:v>280</c:v>
                </c:pt>
                <c:pt idx="55">
                  <c:v>160</c:v>
                </c:pt>
                <c:pt idx="56">
                  <c:v>43</c:v>
                </c:pt>
                <c:pt idx="57">
                  <c:v>74</c:v>
                </c:pt>
                <c:pt idx="58">
                  <c:v>23</c:v>
                </c:pt>
                <c:pt idx="59">
                  <c:v>86</c:v>
                </c:pt>
                <c:pt idx="60">
                  <c:v>970</c:v>
                </c:pt>
                <c:pt idx="61">
                  <c:v>180</c:v>
                </c:pt>
                <c:pt idx="62">
                  <c:v>320</c:v>
                </c:pt>
                <c:pt idx="63">
                  <c:v>770</c:v>
                </c:pt>
                <c:pt idx="64">
                  <c:v>290</c:v>
                </c:pt>
                <c:pt idx="65">
                  <c:v>240</c:v>
                </c:pt>
                <c:pt idx="66">
                  <c:v>230</c:v>
                </c:pt>
                <c:pt idx="67">
                  <c:v>470</c:v>
                </c:pt>
                <c:pt idx="68">
                  <c:v>140</c:v>
                </c:pt>
                <c:pt idx="69">
                  <c:v>180</c:v>
                </c:pt>
                <c:pt idx="70">
                  <c:v>850</c:v>
                </c:pt>
                <c:pt idx="71">
                  <c:v>2000</c:v>
                </c:pt>
                <c:pt idx="72">
                  <c:v>3900</c:v>
                </c:pt>
                <c:pt idx="73">
                  <c:v>13000</c:v>
                </c:pt>
                <c:pt idx="74">
                  <c:v>82</c:v>
                </c:pt>
                <c:pt idx="75">
                  <c:v>11</c:v>
                </c:pt>
                <c:pt idx="76">
                  <c:v>50</c:v>
                </c:pt>
                <c:pt idx="77">
                  <c:v>300</c:v>
                </c:pt>
                <c:pt idx="78">
                  <c:v>140</c:v>
                </c:pt>
                <c:pt idx="80">
                  <c:v>200</c:v>
                </c:pt>
                <c:pt idx="81">
                  <c:v>390</c:v>
                </c:pt>
                <c:pt idx="83">
                  <c:v>1000</c:v>
                </c:pt>
                <c:pt idx="84">
                  <c:v>370</c:v>
                </c:pt>
                <c:pt idx="85">
                  <c:v>170</c:v>
                </c:pt>
                <c:pt idx="86">
                  <c:v>2000</c:v>
                </c:pt>
                <c:pt idx="87">
                  <c:v>620</c:v>
                </c:pt>
                <c:pt idx="88">
                  <c:v>9.8000000000000007</c:v>
                </c:pt>
                <c:pt idx="89">
                  <c:v>14000</c:v>
                </c:pt>
                <c:pt idx="90">
                  <c:v>3100</c:v>
                </c:pt>
                <c:pt idx="92">
                  <c:v>180</c:v>
                </c:pt>
                <c:pt idx="93">
                  <c:v>42</c:v>
                </c:pt>
                <c:pt idx="94">
                  <c:v>130</c:v>
                </c:pt>
                <c:pt idx="95">
                  <c:v>68</c:v>
                </c:pt>
                <c:pt idx="96">
                  <c:v>220</c:v>
                </c:pt>
                <c:pt idx="97">
                  <c:v>140</c:v>
                </c:pt>
                <c:pt idx="98">
                  <c:v>150</c:v>
                </c:pt>
                <c:pt idx="99">
                  <c:v>130</c:v>
                </c:pt>
                <c:pt idx="100">
                  <c:v>210</c:v>
                </c:pt>
                <c:pt idx="101">
                  <c:v>270</c:v>
                </c:pt>
                <c:pt idx="102">
                  <c:v>430</c:v>
                </c:pt>
                <c:pt idx="103">
                  <c:v>7700</c:v>
                </c:pt>
                <c:pt idx="104">
                  <c:v>830</c:v>
                </c:pt>
                <c:pt idx="105">
                  <c:v>500</c:v>
                </c:pt>
                <c:pt idx="107">
                  <c:v>480</c:v>
                </c:pt>
                <c:pt idx="108">
                  <c:v>350</c:v>
                </c:pt>
                <c:pt idx="110">
                  <c:v>2400</c:v>
                </c:pt>
                <c:pt idx="111">
                  <c:v>430</c:v>
                </c:pt>
                <c:pt idx="112">
                  <c:v>920</c:v>
                </c:pt>
                <c:pt idx="113">
                  <c:v>310</c:v>
                </c:pt>
                <c:pt idx="114">
                  <c:v>140</c:v>
                </c:pt>
                <c:pt idx="115">
                  <c:v>78</c:v>
                </c:pt>
                <c:pt idx="116">
                  <c:v>56</c:v>
                </c:pt>
                <c:pt idx="117">
                  <c:v>70</c:v>
                </c:pt>
                <c:pt idx="118">
                  <c:v>440</c:v>
                </c:pt>
                <c:pt idx="119">
                  <c:v>330</c:v>
                </c:pt>
                <c:pt idx="120">
                  <c:v>8800</c:v>
                </c:pt>
                <c:pt idx="121">
                  <c:v>430</c:v>
                </c:pt>
                <c:pt idx="122">
                  <c:v>300</c:v>
                </c:pt>
                <c:pt idx="123">
                  <c:v>530</c:v>
                </c:pt>
                <c:pt idx="124">
                  <c:v>430</c:v>
                </c:pt>
                <c:pt idx="125">
                  <c:v>410</c:v>
                </c:pt>
                <c:pt idx="126">
                  <c:v>18</c:v>
                </c:pt>
                <c:pt idx="127">
                  <c:v>96</c:v>
                </c:pt>
                <c:pt idx="128">
                  <c:v>2100</c:v>
                </c:pt>
                <c:pt idx="129">
                  <c:v>200</c:v>
                </c:pt>
                <c:pt idx="130">
                  <c:v>180</c:v>
                </c:pt>
                <c:pt idx="131">
                  <c:v>68</c:v>
                </c:pt>
                <c:pt idx="132">
                  <c:v>36</c:v>
                </c:pt>
                <c:pt idx="133">
                  <c:v>31</c:v>
                </c:pt>
                <c:pt idx="134">
                  <c:v>39</c:v>
                </c:pt>
                <c:pt idx="135">
                  <c:v>80</c:v>
                </c:pt>
                <c:pt idx="136">
                  <c:v>130</c:v>
                </c:pt>
                <c:pt idx="137">
                  <c:v>640</c:v>
                </c:pt>
                <c:pt idx="138">
                  <c:v>310</c:v>
                </c:pt>
                <c:pt idx="139">
                  <c:v>1600</c:v>
                </c:pt>
                <c:pt idx="140">
                  <c:v>1200</c:v>
                </c:pt>
                <c:pt idx="141">
                  <c:v>390</c:v>
                </c:pt>
                <c:pt idx="142">
                  <c:v>11</c:v>
                </c:pt>
                <c:pt idx="143">
                  <c:v>840</c:v>
                </c:pt>
                <c:pt idx="144">
                  <c:v>530</c:v>
                </c:pt>
                <c:pt idx="145">
                  <c:v>8800</c:v>
                </c:pt>
                <c:pt idx="146">
                  <c:v>2500</c:v>
                </c:pt>
                <c:pt idx="147">
                  <c:v>590</c:v>
                </c:pt>
                <c:pt idx="148">
                  <c:v>720</c:v>
                </c:pt>
                <c:pt idx="149">
                  <c:v>4000</c:v>
                </c:pt>
                <c:pt idx="150">
                  <c:v>70</c:v>
                </c:pt>
                <c:pt idx="151">
                  <c:v>50</c:v>
                </c:pt>
                <c:pt idx="152">
                  <c:v>620</c:v>
                </c:pt>
                <c:pt idx="153">
                  <c:v>120</c:v>
                </c:pt>
                <c:pt idx="154">
                  <c:v>460</c:v>
                </c:pt>
                <c:pt idx="155">
                  <c:v>210</c:v>
                </c:pt>
                <c:pt idx="156">
                  <c:v>230</c:v>
                </c:pt>
                <c:pt idx="157">
                  <c:v>290</c:v>
                </c:pt>
                <c:pt idx="158">
                  <c:v>72</c:v>
                </c:pt>
                <c:pt idx="159">
                  <c:v>610</c:v>
                </c:pt>
                <c:pt idx="160">
                  <c:v>56</c:v>
                </c:pt>
                <c:pt idx="161">
                  <c:v>470</c:v>
                </c:pt>
                <c:pt idx="162">
                  <c:v>46</c:v>
                </c:pt>
                <c:pt idx="163">
                  <c:v>98</c:v>
                </c:pt>
                <c:pt idx="164">
                  <c:v>400</c:v>
                </c:pt>
                <c:pt idx="165">
                  <c:v>110</c:v>
                </c:pt>
                <c:pt idx="166">
                  <c:v>2300</c:v>
                </c:pt>
                <c:pt idx="168">
                  <c:v>2000</c:v>
                </c:pt>
                <c:pt idx="169">
                  <c:v>140</c:v>
                </c:pt>
                <c:pt idx="170">
                  <c:v>60</c:v>
                </c:pt>
                <c:pt idx="171">
                  <c:v>200</c:v>
                </c:pt>
                <c:pt idx="172">
                  <c:v>260</c:v>
                </c:pt>
                <c:pt idx="173">
                  <c:v>62</c:v>
                </c:pt>
                <c:pt idx="174">
                  <c:v>2300</c:v>
                </c:pt>
                <c:pt idx="175">
                  <c:v>840</c:v>
                </c:pt>
                <c:pt idx="176">
                  <c:v>140</c:v>
                </c:pt>
                <c:pt idx="177">
                  <c:v>100</c:v>
                </c:pt>
                <c:pt idx="178">
                  <c:v>6.6</c:v>
                </c:pt>
                <c:pt idx="179">
                  <c:v>11</c:v>
                </c:pt>
                <c:pt idx="180">
                  <c:v>34</c:v>
                </c:pt>
                <c:pt idx="181">
                  <c:v>200</c:v>
                </c:pt>
                <c:pt idx="182">
                  <c:v>30</c:v>
                </c:pt>
                <c:pt idx="183">
                  <c:v>9300</c:v>
                </c:pt>
                <c:pt idx="184">
                  <c:v>370</c:v>
                </c:pt>
                <c:pt idx="185">
                  <c:v>330</c:v>
                </c:pt>
                <c:pt idx="186">
                  <c:v>260</c:v>
                </c:pt>
                <c:pt idx="187">
                  <c:v>110</c:v>
                </c:pt>
                <c:pt idx="188">
                  <c:v>20</c:v>
                </c:pt>
                <c:pt idx="189">
                  <c:v>2500</c:v>
                </c:pt>
                <c:pt idx="190">
                  <c:v>21</c:v>
                </c:pt>
                <c:pt idx="191">
                  <c:v>2800</c:v>
                </c:pt>
                <c:pt idx="192">
                  <c:v>360</c:v>
                </c:pt>
                <c:pt idx="193">
                  <c:v>610</c:v>
                </c:pt>
                <c:pt idx="194">
                  <c:v>42</c:v>
                </c:pt>
                <c:pt idx="195">
                  <c:v>520</c:v>
                </c:pt>
                <c:pt idx="196">
                  <c:v>1400</c:v>
                </c:pt>
                <c:pt idx="197">
                  <c:v>580</c:v>
                </c:pt>
                <c:pt idx="198">
                  <c:v>42</c:v>
                </c:pt>
                <c:pt idx="199">
                  <c:v>110</c:v>
                </c:pt>
                <c:pt idx="200">
                  <c:v>850</c:v>
                </c:pt>
                <c:pt idx="201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8-4F24-A783-DCF61BC75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75712"/>
        <c:axId val="63477248"/>
      </c:lineChart>
      <c:catAx>
        <c:axId val="6347571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3477248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3477248"/>
        <c:scaling>
          <c:logBase val="1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Numberof Enterococci (cfu/100ml)</a:t>
                </a:r>
              </a:p>
            </c:rich>
          </c:tx>
          <c:layout>
            <c:manualLayout>
              <c:xMode val="edge"/>
              <c:yMode val="edge"/>
              <c:x val="2.8758169934640507E-2"/>
              <c:y val="0.154222740855454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475712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9390005661057075"/>
          <c:y val="0.92160512138198791"/>
          <c:w val="0.61307258161357314"/>
          <c:h val="6.161079241826073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67" r="0.75000000000000167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Turbidity</a:t>
            </a:r>
          </a:p>
        </c:rich>
      </c:tx>
      <c:layout>
        <c:manualLayout>
          <c:xMode val="edge"/>
          <c:yMode val="edge"/>
          <c:x val="0.43024771838331161"/>
          <c:y val="4.29686439673837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46675358539844"/>
          <c:y val="0.15872895505024948"/>
          <c:w val="0.82790091264667842"/>
          <c:h val="0.53170740114394044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Data'!$AX$4:$AX$205</c:f>
              <c:numCache>
                <c:formatCode>General</c:formatCode>
                <c:ptCount val="202"/>
                <c:pt idx="1">
                  <c:v>3.93</c:v>
                </c:pt>
                <c:pt idx="3">
                  <c:v>5.12</c:v>
                </c:pt>
                <c:pt idx="5">
                  <c:v>7.13</c:v>
                </c:pt>
                <c:pt idx="7">
                  <c:v>9.64</c:v>
                </c:pt>
                <c:pt idx="11">
                  <c:v>5.75</c:v>
                </c:pt>
                <c:pt idx="17">
                  <c:v>4.5599999999999996</c:v>
                </c:pt>
                <c:pt idx="19">
                  <c:v>7.88</c:v>
                </c:pt>
                <c:pt idx="21">
                  <c:v>17.600000000000001</c:v>
                </c:pt>
                <c:pt idx="23">
                  <c:v>5.43</c:v>
                </c:pt>
                <c:pt idx="25">
                  <c:v>5.03</c:v>
                </c:pt>
                <c:pt idx="28">
                  <c:v>6.31</c:v>
                </c:pt>
                <c:pt idx="34">
                  <c:v>2.39</c:v>
                </c:pt>
                <c:pt idx="36">
                  <c:v>10.4</c:v>
                </c:pt>
                <c:pt idx="38">
                  <c:v>12</c:v>
                </c:pt>
                <c:pt idx="40">
                  <c:v>25</c:v>
                </c:pt>
                <c:pt idx="42">
                  <c:v>6.5</c:v>
                </c:pt>
                <c:pt idx="48">
                  <c:v>6.2</c:v>
                </c:pt>
                <c:pt idx="52">
                  <c:v>3</c:v>
                </c:pt>
                <c:pt idx="54">
                  <c:v>3.7</c:v>
                </c:pt>
                <c:pt idx="56">
                  <c:v>2.9</c:v>
                </c:pt>
                <c:pt idx="58">
                  <c:v>2.9</c:v>
                </c:pt>
                <c:pt idx="60">
                  <c:v>3</c:v>
                </c:pt>
                <c:pt idx="66">
                  <c:v>4.5</c:v>
                </c:pt>
                <c:pt idx="70">
                  <c:v>3.5</c:v>
                </c:pt>
                <c:pt idx="72">
                  <c:v>3.6</c:v>
                </c:pt>
                <c:pt idx="74">
                  <c:v>4.3</c:v>
                </c:pt>
                <c:pt idx="76">
                  <c:v>3.8</c:v>
                </c:pt>
                <c:pt idx="78">
                  <c:v>2.8</c:v>
                </c:pt>
                <c:pt idx="86">
                  <c:v>6</c:v>
                </c:pt>
                <c:pt idx="89">
                  <c:v>9</c:v>
                </c:pt>
                <c:pt idx="93">
                  <c:v>3.8</c:v>
                </c:pt>
                <c:pt idx="95">
                  <c:v>3.9</c:v>
                </c:pt>
                <c:pt idx="97">
                  <c:v>2.1</c:v>
                </c:pt>
                <c:pt idx="101">
                  <c:v>3.2</c:v>
                </c:pt>
                <c:pt idx="110">
                  <c:v>3</c:v>
                </c:pt>
                <c:pt idx="112">
                  <c:v>1.5</c:v>
                </c:pt>
                <c:pt idx="114">
                  <c:v>5.9</c:v>
                </c:pt>
                <c:pt idx="116">
                  <c:v>2.1</c:v>
                </c:pt>
                <c:pt idx="118">
                  <c:v>4.4000000000000004</c:v>
                </c:pt>
                <c:pt idx="124">
                  <c:v>9</c:v>
                </c:pt>
                <c:pt idx="129">
                  <c:v>6.2</c:v>
                </c:pt>
                <c:pt idx="131">
                  <c:v>3.5</c:v>
                </c:pt>
                <c:pt idx="133">
                  <c:v>3.3</c:v>
                </c:pt>
                <c:pt idx="135">
                  <c:v>5.7</c:v>
                </c:pt>
                <c:pt idx="137">
                  <c:v>4.5</c:v>
                </c:pt>
                <c:pt idx="141">
                  <c:v>4.8</c:v>
                </c:pt>
                <c:pt idx="144">
                  <c:v>6.2</c:v>
                </c:pt>
                <c:pt idx="146">
                  <c:v>1.9</c:v>
                </c:pt>
                <c:pt idx="147">
                  <c:v>3.2</c:v>
                </c:pt>
                <c:pt idx="148">
                  <c:v>4.0999999999999996</c:v>
                </c:pt>
                <c:pt idx="149">
                  <c:v>19</c:v>
                </c:pt>
                <c:pt idx="150">
                  <c:v>2.7</c:v>
                </c:pt>
                <c:pt idx="151">
                  <c:v>2.2000000000000002</c:v>
                </c:pt>
                <c:pt idx="152">
                  <c:v>12</c:v>
                </c:pt>
                <c:pt idx="153">
                  <c:v>3.1</c:v>
                </c:pt>
                <c:pt idx="154">
                  <c:v>2.5</c:v>
                </c:pt>
                <c:pt idx="155">
                  <c:v>4.5999999999999996</c:v>
                </c:pt>
                <c:pt idx="156">
                  <c:v>3.1</c:v>
                </c:pt>
                <c:pt idx="157">
                  <c:v>3.3</c:v>
                </c:pt>
                <c:pt idx="158">
                  <c:v>3.6</c:v>
                </c:pt>
                <c:pt idx="159">
                  <c:v>5.2</c:v>
                </c:pt>
                <c:pt idx="160">
                  <c:v>3.1</c:v>
                </c:pt>
                <c:pt idx="161">
                  <c:v>4.2</c:v>
                </c:pt>
                <c:pt idx="162">
                  <c:v>5.7</c:v>
                </c:pt>
                <c:pt idx="163">
                  <c:v>4.5999999999999996</c:v>
                </c:pt>
                <c:pt idx="164">
                  <c:v>7.7</c:v>
                </c:pt>
                <c:pt idx="165">
                  <c:v>4.8</c:v>
                </c:pt>
                <c:pt idx="166">
                  <c:v>3.9</c:v>
                </c:pt>
                <c:pt idx="168">
                  <c:v>4</c:v>
                </c:pt>
                <c:pt idx="169">
                  <c:v>2.6</c:v>
                </c:pt>
                <c:pt idx="170">
                  <c:v>2.8</c:v>
                </c:pt>
                <c:pt idx="171">
                  <c:v>8.6999999999999993</c:v>
                </c:pt>
                <c:pt idx="172">
                  <c:v>5.5</c:v>
                </c:pt>
                <c:pt idx="173">
                  <c:v>3.6</c:v>
                </c:pt>
                <c:pt idx="174">
                  <c:v>4.4000000000000004</c:v>
                </c:pt>
                <c:pt idx="175">
                  <c:v>2.9</c:v>
                </c:pt>
                <c:pt idx="176">
                  <c:v>2.5</c:v>
                </c:pt>
                <c:pt idx="177">
                  <c:v>1.7</c:v>
                </c:pt>
                <c:pt idx="178">
                  <c:v>2.6</c:v>
                </c:pt>
                <c:pt idx="179">
                  <c:v>1.1000000000000001</c:v>
                </c:pt>
                <c:pt idx="180">
                  <c:v>22</c:v>
                </c:pt>
                <c:pt idx="181">
                  <c:v>1.7</c:v>
                </c:pt>
                <c:pt idx="182">
                  <c:v>2.6</c:v>
                </c:pt>
                <c:pt idx="183">
                  <c:v>4.9000000000000004</c:v>
                </c:pt>
                <c:pt idx="184">
                  <c:v>4.7</c:v>
                </c:pt>
                <c:pt idx="185">
                  <c:v>3</c:v>
                </c:pt>
                <c:pt idx="186">
                  <c:v>5.2</c:v>
                </c:pt>
                <c:pt idx="187">
                  <c:v>2.4</c:v>
                </c:pt>
                <c:pt idx="188">
                  <c:v>2.4</c:v>
                </c:pt>
                <c:pt idx="189">
                  <c:v>2.8</c:v>
                </c:pt>
                <c:pt idx="190">
                  <c:v>4.0999999999999996</c:v>
                </c:pt>
                <c:pt idx="191">
                  <c:v>5.4</c:v>
                </c:pt>
                <c:pt idx="192">
                  <c:v>13</c:v>
                </c:pt>
                <c:pt idx="193">
                  <c:v>13</c:v>
                </c:pt>
                <c:pt idx="194">
                  <c:v>1.8</c:v>
                </c:pt>
                <c:pt idx="195">
                  <c:v>7.2</c:v>
                </c:pt>
                <c:pt idx="196">
                  <c:v>4.5999999999999996</c:v>
                </c:pt>
                <c:pt idx="197">
                  <c:v>5.5</c:v>
                </c:pt>
                <c:pt idx="198">
                  <c:v>3.8</c:v>
                </c:pt>
                <c:pt idx="199">
                  <c:v>3.8</c:v>
                </c:pt>
                <c:pt idx="200">
                  <c:v>4.3</c:v>
                </c:pt>
                <c:pt idx="201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4-4695-9BD8-5980AADA1E98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Data'!$BK$4:$BK$205</c:f>
              <c:numCache>
                <c:formatCode>General</c:formatCode>
                <c:ptCount val="202"/>
                <c:pt idx="1">
                  <c:v>2.06</c:v>
                </c:pt>
                <c:pt idx="3">
                  <c:v>5.9</c:v>
                </c:pt>
                <c:pt idx="5">
                  <c:v>6.27</c:v>
                </c:pt>
                <c:pt idx="7">
                  <c:v>19.600000000000001</c:v>
                </c:pt>
                <c:pt idx="11">
                  <c:v>6.87</c:v>
                </c:pt>
                <c:pt idx="16">
                  <c:v>0</c:v>
                </c:pt>
                <c:pt idx="17">
                  <c:v>3.68</c:v>
                </c:pt>
                <c:pt idx="19">
                  <c:v>14.8</c:v>
                </c:pt>
                <c:pt idx="21">
                  <c:v>18</c:v>
                </c:pt>
                <c:pt idx="23">
                  <c:v>4.25</c:v>
                </c:pt>
                <c:pt idx="25">
                  <c:v>4.8</c:v>
                </c:pt>
                <c:pt idx="28">
                  <c:v>3.85</c:v>
                </c:pt>
                <c:pt idx="34">
                  <c:v>2.5099999999999998</c:v>
                </c:pt>
                <c:pt idx="36">
                  <c:v>10.4</c:v>
                </c:pt>
                <c:pt idx="38">
                  <c:v>3</c:v>
                </c:pt>
                <c:pt idx="40">
                  <c:v>37</c:v>
                </c:pt>
                <c:pt idx="42">
                  <c:v>5.3</c:v>
                </c:pt>
                <c:pt idx="48">
                  <c:v>1.9</c:v>
                </c:pt>
                <c:pt idx="52">
                  <c:v>3</c:v>
                </c:pt>
                <c:pt idx="54">
                  <c:v>4.5999999999999996</c:v>
                </c:pt>
                <c:pt idx="56">
                  <c:v>3.9</c:v>
                </c:pt>
                <c:pt idx="58">
                  <c:v>3.2</c:v>
                </c:pt>
                <c:pt idx="60">
                  <c:v>2.6</c:v>
                </c:pt>
                <c:pt idx="66">
                  <c:v>4.0999999999999996</c:v>
                </c:pt>
                <c:pt idx="70">
                  <c:v>5.8</c:v>
                </c:pt>
                <c:pt idx="72">
                  <c:v>4.3</c:v>
                </c:pt>
                <c:pt idx="74">
                  <c:v>6</c:v>
                </c:pt>
                <c:pt idx="76">
                  <c:v>3.6</c:v>
                </c:pt>
                <c:pt idx="78">
                  <c:v>3.7</c:v>
                </c:pt>
                <c:pt idx="86">
                  <c:v>4.2</c:v>
                </c:pt>
                <c:pt idx="89">
                  <c:v>9.5</c:v>
                </c:pt>
                <c:pt idx="93">
                  <c:v>4.2</c:v>
                </c:pt>
                <c:pt idx="95">
                  <c:v>2</c:v>
                </c:pt>
                <c:pt idx="97">
                  <c:v>1.4</c:v>
                </c:pt>
                <c:pt idx="101">
                  <c:v>4.7</c:v>
                </c:pt>
                <c:pt idx="110">
                  <c:v>8.4</c:v>
                </c:pt>
                <c:pt idx="112">
                  <c:v>3.9</c:v>
                </c:pt>
                <c:pt idx="114">
                  <c:v>4.9000000000000004</c:v>
                </c:pt>
                <c:pt idx="116">
                  <c:v>1.6</c:v>
                </c:pt>
                <c:pt idx="118">
                  <c:v>4.5999999999999996</c:v>
                </c:pt>
                <c:pt idx="124">
                  <c:v>4.4000000000000004</c:v>
                </c:pt>
                <c:pt idx="129">
                  <c:v>5.4</c:v>
                </c:pt>
                <c:pt idx="131">
                  <c:v>2.9</c:v>
                </c:pt>
                <c:pt idx="133">
                  <c:v>3.5</c:v>
                </c:pt>
                <c:pt idx="135">
                  <c:v>6.1</c:v>
                </c:pt>
                <c:pt idx="137">
                  <c:v>4.7</c:v>
                </c:pt>
                <c:pt idx="141">
                  <c:v>4</c:v>
                </c:pt>
                <c:pt idx="144">
                  <c:v>6.9</c:v>
                </c:pt>
                <c:pt idx="146">
                  <c:v>2.9</c:v>
                </c:pt>
                <c:pt idx="147">
                  <c:v>3.4</c:v>
                </c:pt>
                <c:pt idx="148">
                  <c:v>4.7</c:v>
                </c:pt>
                <c:pt idx="149">
                  <c:v>27</c:v>
                </c:pt>
                <c:pt idx="150">
                  <c:v>2.8</c:v>
                </c:pt>
                <c:pt idx="151">
                  <c:v>2</c:v>
                </c:pt>
                <c:pt idx="152">
                  <c:v>12</c:v>
                </c:pt>
                <c:pt idx="153">
                  <c:v>2.7</c:v>
                </c:pt>
                <c:pt idx="154">
                  <c:v>2.6</c:v>
                </c:pt>
                <c:pt idx="155">
                  <c:v>7.5</c:v>
                </c:pt>
                <c:pt idx="156">
                  <c:v>3.2</c:v>
                </c:pt>
                <c:pt idx="157">
                  <c:v>2.6</c:v>
                </c:pt>
                <c:pt idx="158">
                  <c:v>2.5</c:v>
                </c:pt>
                <c:pt idx="159">
                  <c:v>4.4000000000000004</c:v>
                </c:pt>
                <c:pt idx="160">
                  <c:v>2.1</c:v>
                </c:pt>
                <c:pt idx="161">
                  <c:v>1.9</c:v>
                </c:pt>
                <c:pt idx="162">
                  <c:v>3.1</c:v>
                </c:pt>
                <c:pt idx="163">
                  <c:v>3.2</c:v>
                </c:pt>
                <c:pt idx="164">
                  <c:v>4.5</c:v>
                </c:pt>
                <c:pt idx="165">
                  <c:v>2.9</c:v>
                </c:pt>
                <c:pt idx="166">
                  <c:v>3.1</c:v>
                </c:pt>
                <c:pt idx="168">
                  <c:v>3.3</c:v>
                </c:pt>
                <c:pt idx="169">
                  <c:v>1.5</c:v>
                </c:pt>
                <c:pt idx="170">
                  <c:v>2.6</c:v>
                </c:pt>
                <c:pt idx="171">
                  <c:v>7.9</c:v>
                </c:pt>
                <c:pt idx="172">
                  <c:v>5.9</c:v>
                </c:pt>
                <c:pt idx="173">
                  <c:v>1.8</c:v>
                </c:pt>
                <c:pt idx="174">
                  <c:v>2.8</c:v>
                </c:pt>
                <c:pt idx="175">
                  <c:v>6.9</c:v>
                </c:pt>
                <c:pt idx="176">
                  <c:v>3.2</c:v>
                </c:pt>
                <c:pt idx="177">
                  <c:v>3.1</c:v>
                </c:pt>
                <c:pt idx="178">
                  <c:v>1.8</c:v>
                </c:pt>
                <c:pt idx="179">
                  <c:v>1.8</c:v>
                </c:pt>
                <c:pt idx="180">
                  <c:v>5.9</c:v>
                </c:pt>
                <c:pt idx="181">
                  <c:v>3.1</c:v>
                </c:pt>
                <c:pt idx="182">
                  <c:v>1.8</c:v>
                </c:pt>
                <c:pt idx="183">
                  <c:v>3.5</c:v>
                </c:pt>
                <c:pt idx="184">
                  <c:v>1.5</c:v>
                </c:pt>
                <c:pt idx="185">
                  <c:v>2.6</c:v>
                </c:pt>
                <c:pt idx="186">
                  <c:v>2.4</c:v>
                </c:pt>
                <c:pt idx="187">
                  <c:v>2.9</c:v>
                </c:pt>
                <c:pt idx="188">
                  <c:v>2.8</c:v>
                </c:pt>
                <c:pt idx="189">
                  <c:v>19</c:v>
                </c:pt>
                <c:pt idx="190">
                  <c:v>2</c:v>
                </c:pt>
                <c:pt idx="191">
                  <c:v>5.0999999999999996</c:v>
                </c:pt>
                <c:pt idx="192">
                  <c:v>2.6</c:v>
                </c:pt>
                <c:pt idx="193">
                  <c:v>4</c:v>
                </c:pt>
                <c:pt idx="194">
                  <c:v>4.4000000000000004</c:v>
                </c:pt>
                <c:pt idx="195">
                  <c:v>3</c:v>
                </c:pt>
                <c:pt idx="196">
                  <c:v>3</c:v>
                </c:pt>
                <c:pt idx="197">
                  <c:v>3.3</c:v>
                </c:pt>
                <c:pt idx="198">
                  <c:v>3.4</c:v>
                </c:pt>
                <c:pt idx="199">
                  <c:v>2.1</c:v>
                </c:pt>
                <c:pt idx="200">
                  <c:v>4.2</c:v>
                </c:pt>
                <c:pt idx="201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4-4695-9BD8-5980AADA1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42368"/>
        <c:axId val="64848256"/>
      </c:lineChart>
      <c:catAx>
        <c:axId val="6484236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484825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4848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NTU</a:t>
                </a:r>
              </a:p>
            </c:rich>
          </c:tx>
          <c:layout>
            <c:manualLayout>
              <c:xMode val="edge"/>
              <c:yMode val="edge"/>
              <c:x val="2.868318122555415E-2"/>
              <c:y val="0.341232482738563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842368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816166883963487"/>
          <c:y val="0.90602453763047108"/>
          <c:w val="0.60451977401129942"/>
          <c:h val="5.88924674429376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89" r="0.75000000000000189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Conductivity</a:t>
            </a:r>
          </a:p>
        </c:rich>
      </c:tx>
      <c:layout>
        <c:manualLayout>
          <c:xMode val="edge"/>
          <c:yMode val="edge"/>
          <c:x val="0.42038536521517578"/>
          <c:y val="4.59503827566542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73518369258975"/>
          <c:y val="0.16181995173061303"/>
          <c:w val="0.84558276672108856"/>
          <c:h val="0.51174581962916721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Data'!$AY$4:$AY$205</c:f>
              <c:numCache>
                <c:formatCode>General</c:formatCode>
                <c:ptCount val="202"/>
                <c:pt idx="0">
                  <c:v>2920</c:v>
                </c:pt>
                <c:pt idx="1">
                  <c:v>20000</c:v>
                </c:pt>
                <c:pt idx="2">
                  <c:v>316</c:v>
                </c:pt>
                <c:pt idx="3">
                  <c:v>162</c:v>
                </c:pt>
                <c:pt idx="4">
                  <c:v>158</c:v>
                </c:pt>
                <c:pt idx="5">
                  <c:v>141.5</c:v>
                </c:pt>
                <c:pt idx="6">
                  <c:v>172.2</c:v>
                </c:pt>
                <c:pt idx="7">
                  <c:v>239</c:v>
                </c:pt>
                <c:pt idx="9">
                  <c:v>23.7</c:v>
                </c:pt>
                <c:pt idx="10">
                  <c:v>201</c:v>
                </c:pt>
                <c:pt idx="11">
                  <c:v>39.9</c:v>
                </c:pt>
                <c:pt idx="12">
                  <c:v>513</c:v>
                </c:pt>
                <c:pt idx="13">
                  <c:v>18.510000000000002</c:v>
                </c:pt>
                <c:pt idx="14">
                  <c:v>17.29</c:v>
                </c:pt>
                <c:pt idx="15">
                  <c:v>18.07</c:v>
                </c:pt>
                <c:pt idx="16">
                  <c:v>35.799999999999997</c:v>
                </c:pt>
                <c:pt idx="17">
                  <c:v>296</c:v>
                </c:pt>
                <c:pt idx="18">
                  <c:v>888</c:v>
                </c:pt>
                <c:pt idx="19">
                  <c:v>152.30000000000001</c:v>
                </c:pt>
                <c:pt idx="20">
                  <c:v>147.69999999999999</c:v>
                </c:pt>
                <c:pt idx="21">
                  <c:v>440</c:v>
                </c:pt>
                <c:pt idx="22">
                  <c:v>216</c:v>
                </c:pt>
                <c:pt idx="23">
                  <c:v>256</c:v>
                </c:pt>
                <c:pt idx="24">
                  <c:v>1796</c:v>
                </c:pt>
                <c:pt idx="25">
                  <c:v>2290</c:v>
                </c:pt>
                <c:pt idx="26">
                  <c:v>3.29</c:v>
                </c:pt>
                <c:pt idx="27">
                  <c:v>206</c:v>
                </c:pt>
                <c:pt idx="28">
                  <c:v>324</c:v>
                </c:pt>
                <c:pt idx="29">
                  <c:v>605</c:v>
                </c:pt>
                <c:pt idx="30">
                  <c:v>340</c:v>
                </c:pt>
                <c:pt idx="31">
                  <c:v>842</c:v>
                </c:pt>
                <c:pt idx="32">
                  <c:v>4.8600000000000003</c:v>
                </c:pt>
                <c:pt idx="33">
                  <c:v>1513</c:v>
                </c:pt>
                <c:pt idx="34">
                  <c:v>1427</c:v>
                </c:pt>
                <c:pt idx="35">
                  <c:v>2.72</c:v>
                </c:pt>
                <c:pt idx="36">
                  <c:v>155.69999999999999</c:v>
                </c:pt>
                <c:pt idx="37">
                  <c:v>52.8</c:v>
                </c:pt>
                <c:pt idx="38">
                  <c:v>217</c:v>
                </c:pt>
                <c:pt idx="39">
                  <c:v>144.19999999999999</c:v>
                </c:pt>
                <c:pt idx="40">
                  <c:v>163</c:v>
                </c:pt>
                <c:pt idx="41">
                  <c:v>180.5</c:v>
                </c:pt>
                <c:pt idx="42">
                  <c:v>2500</c:v>
                </c:pt>
                <c:pt idx="43">
                  <c:v>2330</c:v>
                </c:pt>
                <c:pt idx="44">
                  <c:v>0.67400000000000004</c:v>
                </c:pt>
                <c:pt idx="46">
                  <c:v>23.1</c:v>
                </c:pt>
                <c:pt idx="47">
                  <c:v>6.6</c:v>
                </c:pt>
                <c:pt idx="48">
                  <c:v>31.1</c:v>
                </c:pt>
                <c:pt idx="49">
                  <c:v>3.08</c:v>
                </c:pt>
                <c:pt idx="50">
                  <c:v>20.3</c:v>
                </c:pt>
                <c:pt idx="51">
                  <c:v>20.7</c:v>
                </c:pt>
                <c:pt idx="52">
                  <c:v>7.07</c:v>
                </c:pt>
                <c:pt idx="53">
                  <c:v>17.59</c:v>
                </c:pt>
                <c:pt idx="54">
                  <c:v>565</c:v>
                </c:pt>
                <c:pt idx="55">
                  <c:v>0.20599999999999999</c:v>
                </c:pt>
                <c:pt idx="56">
                  <c:v>202</c:v>
                </c:pt>
                <c:pt idx="57">
                  <c:v>187.3</c:v>
                </c:pt>
                <c:pt idx="58">
                  <c:v>1135</c:v>
                </c:pt>
                <c:pt idx="59">
                  <c:v>1974</c:v>
                </c:pt>
                <c:pt idx="60">
                  <c:v>5.09</c:v>
                </c:pt>
                <c:pt idx="61">
                  <c:v>75.400000000000006</c:v>
                </c:pt>
                <c:pt idx="62">
                  <c:v>3.26</c:v>
                </c:pt>
                <c:pt idx="63">
                  <c:v>40.5</c:v>
                </c:pt>
                <c:pt idx="64">
                  <c:v>2140</c:v>
                </c:pt>
                <c:pt idx="65">
                  <c:v>1031</c:v>
                </c:pt>
                <c:pt idx="66">
                  <c:v>9.4499999999999993</c:v>
                </c:pt>
                <c:pt idx="67">
                  <c:v>89.3</c:v>
                </c:pt>
                <c:pt idx="68">
                  <c:v>9.4499999999999993</c:v>
                </c:pt>
                <c:pt idx="69">
                  <c:v>4.2300000000000004</c:v>
                </c:pt>
                <c:pt idx="70">
                  <c:v>1725</c:v>
                </c:pt>
                <c:pt idx="71">
                  <c:v>8.94</c:v>
                </c:pt>
                <c:pt idx="72">
                  <c:v>1370</c:v>
                </c:pt>
                <c:pt idx="73">
                  <c:v>572</c:v>
                </c:pt>
                <c:pt idx="74">
                  <c:v>187.8</c:v>
                </c:pt>
                <c:pt idx="75">
                  <c:v>316</c:v>
                </c:pt>
                <c:pt idx="76">
                  <c:v>176.3</c:v>
                </c:pt>
                <c:pt idx="77">
                  <c:v>929</c:v>
                </c:pt>
                <c:pt idx="78">
                  <c:v>936</c:v>
                </c:pt>
                <c:pt idx="79">
                  <c:v>227</c:v>
                </c:pt>
                <c:pt idx="80">
                  <c:v>1370</c:v>
                </c:pt>
                <c:pt idx="83">
                  <c:v>1898</c:v>
                </c:pt>
                <c:pt idx="84">
                  <c:v>4.8499999999999996</c:v>
                </c:pt>
                <c:pt idx="85">
                  <c:v>6.28</c:v>
                </c:pt>
                <c:pt idx="86">
                  <c:v>18.489999999999998</c:v>
                </c:pt>
                <c:pt idx="87">
                  <c:v>2.27</c:v>
                </c:pt>
                <c:pt idx="88">
                  <c:v>8.76</c:v>
                </c:pt>
                <c:pt idx="89">
                  <c:v>3.31</c:v>
                </c:pt>
                <c:pt idx="90">
                  <c:v>2.23</c:v>
                </c:pt>
                <c:pt idx="92">
                  <c:v>1218</c:v>
                </c:pt>
                <c:pt idx="93">
                  <c:v>247</c:v>
                </c:pt>
                <c:pt idx="94">
                  <c:v>276</c:v>
                </c:pt>
                <c:pt idx="95">
                  <c:v>1728</c:v>
                </c:pt>
                <c:pt idx="96">
                  <c:v>603</c:v>
                </c:pt>
                <c:pt idx="97">
                  <c:v>16.05</c:v>
                </c:pt>
                <c:pt idx="98">
                  <c:v>21.2</c:v>
                </c:pt>
                <c:pt idx="99">
                  <c:v>7.11</c:v>
                </c:pt>
                <c:pt idx="100">
                  <c:v>35.9</c:v>
                </c:pt>
                <c:pt idx="101">
                  <c:v>255</c:v>
                </c:pt>
                <c:pt idx="102">
                  <c:v>252</c:v>
                </c:pt>
                <c:pt idx="103">
                  <c:v>3.04</c:v>
                </c:pt>
                <c:pt idx="104">
                  <c:v>37.5</c:v>
                </c:pt>
                <c:pt idx="105">
                  <c:v>1410</c:v>
                </c:pt>
                <c:pt idx="107">
                  <c:v>33.5</c:v>
                </c:pt>
                <c:pt idx="108">
                  <c:v>7.17</c:v>
                </c:pt>
                <c:pt idx="110">
                  <c:v>250</c:v>
                </c:pt>
                <c:pt idx="112">
                  <c:v>4.9800000000000004</c:v>
                </c:pt>
                <c:pt idx="113">
                  <c:v>3.54</c:v>
                </c:pt>
                <c:pt idx="114">
                  <c:v>223</c:v>
                </c:pt>
                <c:pt idx="115">
                  <c:v>1563</c:v>
                </c:pt>
                <c:pt idx="116">
                  <c:v>818</c:v>
                </c:pt>
                <c:pt idx="117">
                  <c:v>0.13869999999999999</c:v>
                </c:pt>
                <c:pt idx="118">
                  <c:v>197</c:v>
                </c:pt>
                <c:pt idx="119">
                  <c:v>5.75</c:v>
                </c:pt>
                <c:pt idx="120">
                  <c:v>2.19</c:v>
                </c:pt>
                <c:pt idx="122">
                  <c:v>4.21</c:v>
                </c:pt>
                <c:pt idx="123">
                  <c:v>21.6</c:v>
                </c:pt>
                <c:pt idx="124">
                  <c:v>24.6</c:v>
                </c:pt>
                <c:pt idx="125">
                  <c:v>7.11</c:v>
                </c:pt>
                <c:pt idx="126">
                  <c:v>13.69</c:v>
                </c:pt>
                <c:pt idx="127">
                  <c:v>30</c:v>
                </c:pt>
                <c:pt idx="128">
                  <c:v>39.6</c:v>
                </c:pt>
                <c:pt idx="129">
                  <c:v>340</c:v>
                </c:pt>
                <c:pt idx="130">
                  <c:v>159.9</c:v>
                </c:pt>
                <c:pt idx="131">
                  <c:v>1258</c:v>
                </c:pt>
                <c:pt idx="132">
                  <c:v>1066</c:v>
                </c:pt>
                <c:pt idx="133">
                  <c:v>186.2</c:v>
                </c:pt>
                <c:pt idx="134">
                  <c:v>483</c:v>
                </c:pt>
                <c:pt idx="135">
                  <c:v>149.69999999999999</c:v>
                </c:pt>
                <c:pt idx="136">
                  <c:v>1061</c:v>
                </c:pt>
                <c:pt idx="137">
                  <c:v>545</c:v>
                </c:pt>
                <c:pt idx="138">
                  <c:v>34.200000000000003</c:v>
                </c:pt>
                <c:pt idx="139">
                  <c:v>3.62</c:v>
                </c:pt>
                <c:pt idx="140">
                  <c:v>8.56</c:v>
                </c:pt>
                <c:pt idx="141">
                  <c:v>918</c:v>
                </c:pt>
                <c:pt idx="142">
                  <c:v>2143</c:v>
                </c:pt>
                <c:pt idx="143">
                  <c:v>3730</c:v>
                </c:pt>
                <c:pt idx="144">
                  <c:v>3.66</c:v>
                </c:pt>
                <c:pt idx="145">
                  <c:v>454</c:v>
                </c:pt>
                <c:pt idx="146">
                  <c:v>3.37</c:v>
                </c:pt>
                <c:pt idx="147">
                  <c:v>7.14</c:v>
                </c:pt>
                <c:pt idx="148">
                  <c:v>665</c:v>
                </c:pt>
                <c:pt idx="149">
                  <c:v>209.6</c:v>
                </c:pt>
                <c:pt idx="150">
                  <c:v>634</c:v>
                </c:pt>
                <c:pt idx="151">
                  <c:v>300</c:v>
                </c:pt>
                <c:pt idx="152">
                  <c:v>1885</c:v>
                </c:pt>
                <c:pt idx="153">
                  <c:v>0</c:v>
                </c:pt>
                <c:pt idx="154">
                  <c:v>14.76</c:v>
                </c:pt>
                <c:pt idx="155">
                  <c:v>5880</c:v>
                </c:pt>
                <c:pt idx="156">
                  <c:v>868</c:v>
                </c:pt>
                <c:pt idx="157">
                  <c:v>2880</c:v>
                </c:pt>
                <c:pt idx="158">
                  <c:v>10520</c:v>
                </c:pt>
                <c:pt idx="159">
                  <c:v>16690</c:v>
                </c:pt>
                <c:pt idx="160">
                  <c:v>33200</c:v>
                </c:pt>
                <c:pt idx="161">
                  <c:v>10910</c:v>
                </c:pt>
                <c:pt idx="162">
                  <c:v>6490</c:v>
                </c:pt>
                <c:pt idx="163">
                  <c:v>42100</c:v>
                </c:pt>
                <c:pt idx="164">
                  <c:v>17920</c:v>
                </c:pt>
                <c:pt idx="165">
                  <c:v>43600</c:v>
                </c:pt>
                <c:pt idx="166">
                  <c:v>19500</c:v>
                </c:pt>
                <c:pt idx="168">
                  <c:v>69500</c:v>
                </c:pt>
                <c:pt idx="169">
                  <c:v>604</c:v>
                </c:pt>
                <c:pt idx="170">
                  <c:v>2860</c:v>
                </c:pt>
                <c:pt idx="171">
                  <c:v>678</c:v>
                </c:pt>
                <c:pt idx="172">
                  <c:v>158</c:v>
                </c:pt>
                <c:pt idx="173">
                  <c:v>343</c:v>
                </c:pt>
                <c:pt idx="174">
                  <c:v>4260</c:v>
                </c:pt>
                <c:pt idx="175">
                  <c:v>11450</c:v>
                </c:pt>
                <c:pt idx="176">
                  <c:v>38400</c:v>
                </c:pt>
                <c:pt idx="177">
                  <c:v>33300</c:v>
                </c:pt>
                <c:pt idx="178">
                  <c:v>41300</c:v>
                </c:pt>
                <c:pt idx="179">
                  <c:v>25600</c:v>
                </c:pt>
                <c:pt idx="180">
                  <c:v>22100</c:v>
                </c:pt>
                <c:pt idx="181">
                  <c:v>35200</c:v>
                </c:pt>
                <c:pt idx="182">
                  <c:v>25200</c:v>
                </c:pt>
                <c:pt idx="183">
                  <c:v>47700</c:v>
                </c:pt>
                <c:pt idx="184">
                  <c:v>48500</c:v>
                </c:pt>
                <c:pt idx="185">
                  <c:v>1286</c:v>
                </c:pt>
                <c:pt idx="186">
                  <c:v>2176</c:v>
                </c:pt>
                <c:pt idx="187">
                  <c:v>25600</c:v>
                </c:pt>
                <c:pt idx="188">
                  <c:v>21710</c:v>
                </c:pt>
                <c:pt idx="189">
                  <c:v>1345</c:v>
                </c:pt>
                <c:pt idx="190">
                  <c:v>12370</c:v>
                </c:pt>
                <c:pt idx="191">
                  <c:v>1900</c:v>
                </c:pt>
                <c:pt idx="192">
                  <c:v>12420</c:v>
                </c:pt>
                <c:pt idx="193">
                  <c:v>18800</c:v>
                </c:pt>
                <c:pt idx="194">
                  <c:v>13070</c:v>
                </c:pt>
                <c:pt idx="195">
                  <c:v>26800</c:v>
                </c:pt>
                <c:pt idx="196">
                  <c:v>13110</c:v>
                </c:pt>
                <c:pt idx="197">
                  <c:v>20220</c:v>
                </c:pt>
                <c:pt idx="198">
                  <c:v>27800</c:v>
                </c:pt>
                <c:pt idx="199">
                  <c:v>26100</c:v>
                </c:pt>
                <c:pt idx="200">
                  <c:v>11450</c:v>
                </c:pt>
                <c:pt idx="201">
                  <c:v>24100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9B-47B7-AC99-2AF7AA67FEE8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Data'!$BL$4:$BL$205</c:f>
              <c:numCache>
                <c:formatCode>General</c:formatCode>
                <c:ptCount val="202"/>
                <c:pt idx="0">
                  <c:v>3760</c:v>
                </c:pt>
                <c:pt idx="1">
                  <c:v>39600</c:v>
                </c:pt>
                <c:pt idx="2">
                  <c:v>550</c:v>
                </c:pt>
                <c:pt idx="3">
                  <c:v>195</c:v>
                </c:pt>
                <c:pt idx="4">
                  <c:v>232</c:v>
                </c:pt>
                <c:pt idx="5">
                  <c:v>155.5</c:v>
                </c:pt>
                <c:pt idx="6">
                  <c:v>473</c:v>
                </c:pt>
                <c:pt idx="7">
                  <c:v>1018</c:v>
                </c:pt>
                <c:pt idx="9">
                  <c:v>97.4</c:v>
                </c:pt>
                <c:pt idx="10">
                  <c:v>528</c:v>
                </c:pt>
                <c:pt idx="11">
                  <c:v>150.4</c:v>
                </c:pt>
                <c:pt idx="12">
                  <c:v>346</c:v>
                </c:pt>
                <c:pt idx="13">
                  <c:v>129.80000000000001</c:v>
                </c:pt>
                <c:pt idx="14">
                  <c:v>22.3</c:v>
                </c:pt>
                <c:pt idx="15">
                  <c:v>75.400000000000006</c:v>
                </c:pt>
                <c:pt idx="16">
                  <c:v>124.4</c:v>
                </c:pt>
                <c:pt idx="17">
                  <c:v>1138</c:v>
                </c:pt>
                <c:pt idx="18">
                  <c:v>2520</c:v>
                </c:pt>
                <c:pt idx="19">
                  <c:v>460</c:v>
                </c:pt>
                <c:pt idx="20">
                  <c:v>574</c:v>
                </c:pt>
                <c:pt idx="21">
                  <c:v>1312</c:v>
                </c:pt>
                <c:pt idx="22">
                  <c:v>519</c:v>
                </c:pt>
                <c:pt idx="23">
                  <c:v>518</c:v>
                </c:pt>
                <c:pt idx="24">
                  <c:v>4420</c:v>
                </c:pt>
                <c:pt idx="25">
                  <c:v>4080</c:v>
                </c:pt>
                <c:pt idx="26">
                  <c:v>8.57</c:v>
                </c:pt>
                <c:pt idx="27">
                  <c:v>394</c:v>
                </c:pt>
                <c:pt idx="28">
                  <c:v>1425</c:v>
                </c:pt>
                <c:pt idx="29">
                  <c:v>2550</c:v>
                </c:pt>
                <c:pt idx="30">
                  <c:v>2020</c:v>
                </c:pt>
                <c:pt idx="31">
                  <c:v>1924</c:v>
                </c:pt>
                <c:pt idx="32">
                  <c:v>9.69</c:v>
                </c:pt>
                <c:pt idx="33">
                  <c:v>2.74</c:v>
                </c:pt>
                <c:pt idx="34">
                  <c:v>6120</c:v>
                </c:pt>
                <c:pt idx="35">
                  <c:v>2.95</c:v>
                </c:pt>
                <c:pt idx="36">
                  <c:v>437</c:v>
                </c:pt>
                <c:pt idx="37">
                  <c:v>801</c:v>
                </c:pt>
                <c:pt idx="38">
                  <c:v>561</c:v>
                </c:pt>
                <c:pt idx="39">
                  <c:v>165.4</c:v>
                </c:pt>
                <c:pt idx="40">
                  <c:v>870</c:v>
                </c:pt>
                <c:pt idx="41">
                  <c:v>477</c:v>
                </c:pt>
                <c:pt idx="42">
                  <c:v>6380</c:v>
                </c:pt>
                <c:pt idx="43">
                  <c:v>9520</c:v>
                </c:pt>
                <c:pt idx="44">
                  <c:v>1.07</c:v>
                </c:pt>
                <c:pt idx="46">
                  <c:v>33.4</c:v>
                </c:pt>
                <c:pt idx="47">
                  <c:v>15.19</c:v>
                </c:pt>
                <c:pt idx="48">
                  <c:v>31.8</c:v>
                </c:pt>
                <c:pt idx="49">
                  <c:v>8.85</c:v>
                </c:pt>
                <c:pt idx="50">
                  <c:v>38.1</c:v>
                </c:pt>
                <c:pt idx="51">
                  <c:v>40.799999999999997</c:v>
                </c:pt>
                <c:pt idx="52">
                  <c:v>22.6</c:v>
                </c:pt>
                <c:pt idx="53">
                  <c:v>22.8</c:v>
                </c:pt>
                <c:pt idx="54">
                  <c:v>1562</c:v>
                </c:pt>
                <c:pt idx="56">
                  <c:v>13.95</c:v>
                </c:pt>
                <c:pt idx="57">
                  <c:v>290</c:v>
                </c:pt>
                <c:pt idx="58">
                  <c:v>2940</c:v>
                </c:pt>
                <c:pt idx="59">
                  <c:v>5.16</c:v>
                </c:pt>
                <c:pt idx="60">
                  <c:v>5.87</c:v>
                </c:pt>
                <c:pt idx="61">
                  <c:v>75.099999999999994</c:v>
                </c:pt>
                <c:pt idx="62">
                  <c:v>4.6500000000000004</c:v>
                </c:pt>
                <c:pt idx="63">
                  <c:v>236</c:v>
                </c:pt>
                <c:pt idx="64">
                  <c:v>3520</c:v>
                </c:pt>
                <c:pt idx="65">
                  <c:v>2.91</c:v>
                </c:pt>
                <c:pt idx="66">
                  <c:v>27.3</c:v>
                </c:pt>
                <c:pt idx="67">
                  <c:v>82.7</c:v>
                </c:pt>
                <c:pt idx="68">
                  <c:v>27.3</c:v>
                </c:pt>
                <c:pt idx="69">
                  <c:v>4.2699999999999996</c:v>
                </c:pt>
                <c:pt idx="70">
                  <c:v>2.94</c:v>
                </c:pt>
                <c:pt idx="71">
                  <c:v>11.92</c:v>
                </c:pt>
                <c:pt idx="72">
                  <c:v>2.3199999999999998</c:v>
                </c:pt>
                <c:pt idx="73">
                  <c:v>2.65</c:v>
                </c:pt>
                <c:pt idx="74">
                  <c:v>978</c:v>
                </c:pt>
                <c:pt idx="75">
                  <c:v>557</c:v>
                </c:pt>
                <c:pt idx="76">
                  <c:v>341</c:v>
                </c:pt>
                <c:pt idx="77">
                  <c:v>1116</c:v>
                </c:pt>
                <c:pt idx="78">
                  <c:v>1252</c:v>
                </c:pt>
                <c:pt idx="79">
                  <c:v>276</c:v>
                </c:pt>
                <c:pt idx="80">
                  <c:v>10.18</c:v>
                </c:pt>
                <c:pt idx="83">
                  <c:v>16.899999999999999</c:v>
                </c:pt>
                <c:pt idx="84">
                  <c:v>0.02</c:v>
                </c:pt>
                <c:pt idx="85">
                  <c:v>28.6</c:v>
                </c:pt>
                <c:pt idx="86">
                  <c:v>17.239999999999998</c:v>
                </c:pt>
                <c:pt idx="87">
                  <c:v>3.66</c:v>
                </c:pt>
                <c:pt idx="88">
                  <c:v>12.86</c:v>
                </c:pt>
                <c:pt idx="89">
                  <c:v>9.59</c:v>
                </c:pt>
                <c:pt idx="90">
                  <c:v>1568000</c:v>
                </c:pt>
                <c:pt idx="92">
                  <c:v>409</c:v>
                </c:pt>
                <c:pt idx="93">
                  <c:v>601</c:v>
                </c:pt>
                <c:pt idx="94">
                  <c:v>959</c:v>
                </c:pt>
                <c:pt idx="95">
                  <c:v>25.5</c:v>
                </c:pt>
                <c:pt idx="96">
                  <c:v>27.1</c:v>
                </c:pt>
                <c:pt idx="97">
                  <c:v>39.9</c:v>
                </c:pt>
                <c:pt idx="98">
                  <c:v>53.7</c:v>
                </c:pt>
                <c:pt idx="99">
                  <c:v>47.1</c:v>
                </c:pt>
                <c:pt idx="100">
                  <c:v>41.6</c:v>
                </c:pt>
                <c:pt idx="101">
                  <c:v>9.83</c:v>
                </c:pt>
                <c:pt idx="102">
                  <c:v>10.62</c:v>
                </c:pt>
                <c:pt idx="103">
                  <c:v>24.7</c:v>
                </c:pt>
                <c:pt idx="104">
                  <c:v>51.9</c:v>
                </c:pt>
                <c:pt idx="105">
                  <c:v>29200</c:v>
                </c:pt>
                <c:pt idx="107">
                  <c:v>41.5</c:v>
                </c:pt>
                <c:pt idx="108">
                  <c:v>1367</c:v>
                </c:pt>
                <c:pt idx="110">
                  <c:v>243</c:v>
                </c:pt>
                <c:pt idx="112">
                  <c:v>27.7</c:v>
                </c:pt>
                <c:pt idx="113">
                  <c:v>26.4</c:v>
                </c:pt>
                <c:pt idx="114">
                  <c:v>4.53</c:v>
                </c:pt>
                <c:pt idx="115">
                  <c:v>5.89</c:v>
                </c:pt>
                <c:pt idx="116">
                  <c:v>21.7</c:v>
                </c:pt>
                <c:pt idx="117">
                  <c:v>0.14649999999999999</c:v>
                </c:pt>
                <c:pt idx="118">
                  <c:v>3.49</c:v>
                </c:pt>
                <c:pt idx="119">
                  <c:v>27</c:v>
                </c:pt>
                <c:pt idx="120">
                  <c:v>8.6</c:v>
                </c:pt>
                <c:pt idx="122">
                  <c:v>13.79</c:v>
                </c:pt>
                <c:pt idx="123">
                  <c:v>31.4</c:v>
                </c:pt>
                <c:pt idx="124">
                  <c:v>34.1</c:v>
                </c:pt>
                <c:pt idx="125">
                  <c:v>20.66</c:v>
                </c:pt>
                <c:pt idx="126">
                  <c:v>33</c:v>
                </c:pt>
                <c:pt idx="127">
                  <c:v>48.2</c:v>
                </c:pt>
                <c:pt idx="128">
                  <c:v>11.01</c:v>
                </c:pt>
                <c:pt idx="129">
                  <c:v>2053</c:v>
                </c:pt>
                <c:pt idx="130">
                  <c:v>493</c:v>
                </c:pt>
                <c:pt idx="131">
                  <c:v>15.39</c:v>
                </c:pt>
                <c:pt idx="132">
                  <c:v>5.47</c:v>
                </c:pt>
                <c:pt idx="133">
                  <c:v>2188</c:v>
                </c:pt>
                <c:pt idx="134">
                  <c:v>3.17</c:v>
                </c:pt>
                <c:pt idx="135">
                  <c:v>688</c:v>
                </c:pt>
                <c:pt idx="136">
                  <c:v>23.3</c:v>
                </c:pt>
                <c:pt idx="137">
                  <c:v>1529</c:v>
                </c:pt>
                <c:pt idx="138">
                  <c:v>28</c:v>
                </c:pt>
                <c:pt idx="139">
                  <c:v>23.1</c:v>
                </c:pt>
                <c:pt idx="140">
                  <c:v>27.1</c:v>
                </c:pt>
                <c:pt idx="141">
                  <c:v>42.6</c:v>
                </c:pt>
                <c:pt idx="142">
                  <c:v>9.73</c:v>
                </c:pt>
                <c:pt idx="143">
                  <c:v>32600</c:v>
                </c:pt>
                <c:pt idx="144">
                  <c:v>21.48</c:v>
                </c:pt>
                <c:pt idx="145">
                  <c:v>1159</c:v>
                </c:pt>
                <c:pt idx="146">
                  <c:v>7.33</c:v>
                </c:pt>
                <c:pt idx="147">
                  <c:v>36.299999999999997</c:v>
                </c:pt>
                <c:pt idx="148">
                  <c:v>379</c:v>
                </c:pt>
                <c:pt idx="149">
                  <c:v>1188</c:v>
                </c:pt>
                <c:pt idx="150">
                  <c:v>2590</c:v>
                </c:pt>
                <c:pt idx="151">
                  <c:v>19770</c:v>
                </c:pt>
                <c:pt idx="152">
                  <c:v>630</c:v>
                </c:pt>
                <c:pt idx="153">
                  <c:v>0</c:v>
                </c:pt>
                <c:pt idx="154">
                  <c:v>20.350000000000001</c:v>
                </c:pt>
                <c:pt idx="155">
                  <c:v>44100</c:v>
                </c:pt>
                <c:pt idx="156">
                  <c:v>8360</c:v>
                </c:pt>
                <c:pt idx="157">
                  <c:v>26880</c:v>
                </c:pt>
                <c:pt idx="158">
                  <c:v>19190</c:v>
                </c:pt>
                <c:pt idx="159">
                  <c:v>22400</c:v>
                </c:pt>
                <c:pt idx="160">
                  <c:v>43800</c:v>
                </c:pt>
                <c:pt idx="161">
                  <c:v>33600</c:v>
                </c:pt>
                <c:pt idx="162">
                  <c:v>23800</c:v>
                </c:pt>
                <c:pt idx="163">
                  <c:v>41200</c:v>
                </c:pt>
                <c:pt idx="164">
                  <c:v>37300</c:v>
                </c:pt>
                <c:pt idx="165">
                  <c:v>52900</c:v>
                </c:pt>
                <c:pt idx="166">
                  <c:v>38400</c:v>
                </c:pt>
                <c:pt idx="168">
                  <c:v>33600</c:v>
                </c:pt>
                <c:pt idx="169">
                  <c:v>3680</c:v>
                </c:pt>
                <c:pt idx="170">
                  <c:v>28800</c:v>
                </c:pt>
                <c:pt idx="171">
                  <c:v>6280</c:v>
                </c:pt>
                <c:pt idx="172">
                  <c:v>7670</c:v>
                </c:pt>
                <c:pt idx="173">
                  <c:v>3380</c:v>
                </c:pt>
                <c:pt idx="174">
                  <c:v>35300</c:v>
                </c:pt>
                <c:pt idx="175">
                  <c:v>38200</c:v>
                </c:pt>
                <c:pt idx="176">
                  <c:v>47500</c:v>
                </c:pt>
                <c:pt idx="177">
                  <c:v>37600</c:v>
                </c:pt>
                <c:pt idx="178">
                  <c:v>48700</c:v>
                </c:pt>
                <c:pt idx="179">
                  <c:v>44600</c:v>
                </c:pt>
                <c:pt idx="180">
                  <c:v>48000</c:v>
                </c:pt>
                <c:pt idx="181">
                  <c:v>49100</c:v>
                </c:pt>
                <c:pt idx="182">
                  <c:v>35600</c:v>
                </c:pt>
                <c:pt idx="183">
                  <c:v>41200</c:v>
                </c:pt>
                <c:pt idx="184">
                  <c:v>55500</c:v>
                </c:pt>
                <c:pt idx="185">
                  <c:v>22200</c:v>
                </c:pt>
                <c:pt idx="186">
                  <c:v>4600</c:v>
                </c:pt>
                <c:pt idx="187">
                  <c:v>1090</c:v>
                </c:pt>
                <c:pt idx="188">
                  <c:v>2127</c:v>
                </c:pt>
                <c:pt idx="189">
                  <c:v>4350</c:v>
                </c:pt>
                <c:pt idx="190">
                  <c:v>31900</c:v>
                </c:pt>
                <c:pt idx="191">
                  <c:v>26500</c:v>
                </c:pt>
                <c:pt idx="192">
                  <c:v>33400</c:v>
                </c:pt>
                <c:pt idx="193">
                  <c:v>28600</c:v>
                </c:pt>
                <c:pt idx="194">
                  <c:v>25400</c:v>
                </c:pt>
                <c:pt idx="195">
                  <c:v>16790</c:v>
                </c:pt>
                <c:pt idx="196">
                  <c:v>28300</c:v>
                </c:pt>
                <c:pt idx="197">
                  <c:v>31400</c:v>
                </c:pt>
                <c:pt idx="198">
                  <c:v>35600</c:v>
                </c:pt>
                <c:pt idx="199">
                  <c:v>37200</c:v>
                </c:pt>
                <c:pt idx="200">
                  <c:v>20390</c:v>
                </c:pt>
                <c:pt idx="201">
                  <c:v>38900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B-47B7-AC99-2AF7AA67F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82176"/>
        <c:axId val="64883712"/>
      </c:lineChart>
      <c:catAx>
        <c:axId val="6488217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4883712"/>
        <c:crossesAt val="1.0000000000000002E-2"/>
        <c:auto val="1"/>
        <c:lblAlgn val="ctr"/>
        <c:lblOffset val="100"/>
        <c:tickLblSkip val="8"/>
        <c:tickMarkSkip val="1"/>
        <c:noMultiLvlLbl val="0"/>
      </c:catAx>
      <c:valAx>
        <c:axId val="64883712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Conductivity (mS/cm)</a:t>
                </a:r>
              </a:p>
            </c:rich>
          </c:tx>
          <c:layout>
            <c:manualLayout>
              <c:xMode val="edge"/>
              <c:yMode val="edge"/>
              <c:x val="1.2685914260717423E-2"/>
              <c:y val="0.224646187697642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882176"/>
        <c:crossesAt val="1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1697315394630798"/>
          <c:y val="0.90570995743308313"/>
          <c:w val="0.60848712808536698"/>
          <c:h val="5.969759632277133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pH</a:t>
            </a:r>
          </a:p>
        </c:rich>
      </c:tx>
      <c:layout>
        <c:manualLayout>
          <c:xMode val="edge"/>
          <c:yMode val="edge"/>
          <c:x val="0.49737574141814989"/>
          <c:y val="4.88764983382198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73518369258979"/>
          <c:y val="0.17352441405687494"/>
          <c:w val="0.84558276672108856"/>
          <c:h val="0.50296747288447063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Data'!$AZ$4:$AZ$205</c:f>
              <c:numCache>
                <c:formatCode>General</c:formatCode>
                <c:ptCount val="202"/>
                <c:pt idx="0">
                  <c:v>7.29</c:v>
                </c:pt>
                <c:pt idx="1">
                  <c:v>7.07</c:v>
                </c:pt>
                <c:pt idx="2">
                  <c:v>6.44</c:v>
                </c:pt>
                <c:pt idx="3">
                  <c:v>6.42</c:v>
                </c:pt>
                <c:pt idx="4">
                  <c:v>6.62</c:v>
                </c:pt>
                <c:pt idx="5">
                  <c:v>6.54</c:v>
                </c:pt>
                <c:pt idx="6">
                  <c:v>6.68</c:v>
                </c:pt>
                <c:pt idx="7">
                  <c:v>6.53</c:v>
                </c:pt>
                <c:pt idx="8">
                  <c:v>6.8</c:v>
                </c:pt>
                <c:pt idx="9">
                  <c:v>6.42</c:v>
                </c:pt>
                <c:pt idx="10">
                  <c:v>7.73</c:v>
                </c:pt>
                <c:pt idx="11">
                  <c:v>6.85</c:v>
                </c:pt>
                <c:pt idx="12">
                  <c:v>6.92</c:v>
                </c:pt>
                <c:pt idx="13">
                  <c:v>6.02</c:v>
                </c:pt>
                <c:pt idx="14">
                  <c:v>6.6</c:v>
                </c:pt>
                <c:pt idx="16">
                  <c:v>7.15</c:v>
                </c:pt>
                <c:pt idx="17">
                  <c:v>6.85</c:v>
                </c:pt>
                <c:pt idx="18">
                  <c:v>6.72</c:v>
                </c:pt>
                <c:pt idx="19">
                  <c:v>6.56</c:v>
                </c:pt>
                <c:pt idx="20">
                  <c:v>6.85</c:v>
                </c:pt>
                <c:pt idx="21">
                  <c:v>6.86</c:v>
                </c:pt>
                <c:pt idx="22">
                  <c:v>7.03</c:v>
                </c:pt>
                <c:pt idx="23">
                  <c:v>6.97</c:v>
                </c:pt>
                <c:pt idx="24">
                  <c:v>7.15</c:v>
                </c:pt>
                <c:pt idx="25">
                  <c:v>7.25</c:v>
                </c:pt>
                <c:pt idx="26">
                  <c:v>7.25</c:v>
                </c:pt>
                <c:pt idx="27">
                  <c:v>7.6</c:v>
                </c:pt>
                <c:pt idx="28">
                  <c:v>7.57</c:v>
                </c:pt>
                <c:pt idx="29">
                  <c:v>7.25</c:v>
                </c:pt>
                <c:pt idx="30">
                  <c:v>7.3</c:v>
                </c:pt>
                <c:pt idx="31">
                  <c:v>7.31</c:v>
                </c:pt>
                <c:pt idx="32">
                  <c:v>7.05</c:v>
                </c:pt>
                <c:pt idx="33">
                  <c:v>7.23</c:v>
                </c:pt>
                <c:pt idx="34">
                  <c:v>6.94</c:v>
                </c:pt>
                <c:pt idx="35">
                  <c:v>6.79</c:v>
                </c:pt>
                <c:pt idx="36">
                  <c:v>6.72</c:v>
                </c:pt>
                <c:pt idx="37">
                  <c:v>6.52</c:v>
                </c:pt>
                <c:pt idx="38">
                  <c:v>7.12</c:v>
                </c:pt>
                <c:pt idx="39">
                  <c:v>7.43</c:v>
                </c:pt>
                <c:pt idx="40">
                  <c:v>6.95</c:v>
                </c:pt>
                <c:pt idx="41">
                  <c:v>6.38</c:v>
                </c:pt>
                <c:pt idx="42">
                  <c:v>7.01</c:v>
                </c:pt>
                <c:pt idx="43">
                  <c:v>6.82</c:v>
                </c:pt>
                <c:pt idx="44">
                  <c:v>6.45</c:v>
                </c:pt>
                <c:pt idx="46">
                  <c:v>6.95</c:v>
                </c:pt>
                <c:pt idx="47">
                  <c:v>6.54</c:v>
                </c:pt>
                <c:pt idx="48">
                  <c:v>7.04</c:v>
                </c:pt>
                <c:pt idx="49">
                  <c:v>6.95</c:v>
                </c:pt>
                <c:pt idx="50">
                  <c:v>6.93</c:v>
                </c:pt>
                <c:pt idx="51">
                  <c:v>8.57</c:v>
                </c:pt>
                <c:pt idx="52">
                  <c:v>7.01</c:v>
                </c:pt>
                <c:pt idx="53">
                  <c:v>6.86</c:v>
                </c:pt>
                <c:pt idx="54">
                  <c:v>6.96</c:v>
                </c:pt>
                <c:pt idx="55">
                  <c:v>7.02</c:v>
                </c:pt>
                <c:pt idx="56">
                  <c:v>6.96</c:v>
                </c:pt>
                <c:pt idx="57">
                  <c:v>6.9</c:v>
                </c:pt>
                <c:pt idx="58">
                  <c:v>6.95</c:v>
                </c:pt>
                <c:pt idx="59">
                  <c:v>6.87</c:v>
                </c:pt>
                <c:pt idx="60">
                  <c:v>7.4</c:v>
                </c:pt>
                <c:pt idx="61">
                  <c:v>7.8</c:v>
                </c:pt>
                <c:pt idx="62">
                  <c:v>6.72</c:v>
                </c:pt>
                <c:pt idx="63">
                  <c:v>6.47</c:v>
                </c:pt>
                <c:pt idx="64">
                  <c:v>6.85</c:v>
                </c:pt>
                <c:pt idx="65">
                  <c:v>6.62</c:v>
                </c:pt>
                <c:pt idx="66">
                  <c:v>6.81</c:v>
                </c:pt>
                <c:pt idx="67">
                  <c:v>6.47</c:v>
                </c:pt>
                <c:pt idx="68">
                  <c:v>6.81</c:v>
                </c:pt>
                <c:pt idx="69">
                  <c:v>6.82</c:v>
                </c:pt>
                <c:pt idx="70">
                  <c:v>6.93</c:v>
                </c:pt>
                <c:pt idx="71">
                  <c:v>6.8</c:v>
                </c:pt>
                <c:pt idx="72">
                  <c:v>6.18</c:v>
                </c:pt>
                <c:pt idx="73">
                  <c:v>6.08</c:v>
                </c:pt>
                <c:pt idx="74">
                  <c:v>6.3</c:v>
                </c:pt>
                <c:pt idx="75">
                  <c:v>7.2</c:v>
                </c:pt>
                <c:pt idx="76">
                  <c:v>7.44</c:v>
                </c:pt>
                <c:pt idx="77">
                  <c:v>7.24</c:v>
                </c:pt>
                <c:pt idx="78">
                  <c:v>7.97</c:v>
                </c:pt>
                <c:pt idx="79">
                  <c:v>8.17</c:v>
                </c:pt>
                <c:pt idx="80">
                  <c:v>7.73</c:v>
                </c:pt>
                <c:pt idx="83">
                  <c:v>7.32</c:v>
                </c:pt>
                <c:pt idx="84">
                  <c:v>6.95</c:v>
                </c:pt>
                <c:pt idx="85">
                  <c:v>6.56</c:v>
                </c:pt>
                <c:pt idx="86">
                  <c:v>6.83</c:v>
                </c:pt>
                <c:pt idx="87">
                  <c:v>6.67</c:v>
                </c:pt>
                <c:pt idx="88">
                  <c:v>7.34</c:v>
                </c:pt>
                <c:pt idx="89">
                  <c:v>6.9</c:v>
                </c:pt>
                <c:pt idx="90">
                  <c:v>7.02</c:v>
                </c:pt>
                <c:pt idx="92">
                  <c:v>7.46</c:v>
                </c:pt>
                <c:pt idx="93">
                  <c:v>7.47</c:v>
                </c:pt>
                <c:pt idx="94">
                  <c:v>7.4</c:v>
                </c:pt>
                <c:pt idx="95">
                  <c:v>6.87</c:v>
                </c:pt>
                <c:pt idx="96">
                  <c:v>7.27</c:v>
                </c:pt>
                <c:pt idx="97">
                  <c:v>7.23</c:v>
                </c:pt>
                <c:pt idx="98">
                  <c:v>7.32</c:v>
                </c:pt>
                <c:pt idx="99">
                  <c:v>7.34</c:v>
                </c:pt>
                <c:pt idx="100">
                  <c:v>7.47</c:v>
                </c:pt>
                <c:pt idx="101">
                  <c:v>7.13</c:v>
                </c:pt>
                <c:pt idx="102">
                  <c:v>6.87</c:v>
                </c:pt>
                <c:pt idx="103">
                  <c:v>6.78</c:v>
                </c:pt>
                <c:pt idx="104">
                  <c:v>6.83</c:v>
                </c:pt>
                <c:pt idx="105">
                  <c:v>7.29</c:v>
                </c:pt>
                <c:pt idx="107">
                  <c:v>6.72</c:v>
                </c:pt>
                <c:pt idx="108">
                  <c:v>7.07</c:v>
                </c:pt>
                <c:pt idx="110">
                  <c:v>6.97</c:v>
                </c:pt>
                <c:pt idx="111">
                  <c:v>6.91</c:v>
                </c:pt>
                <c:pt idx="112">
                  <c:v>7.04</c:v>
                </c:pt>
                <c:pt idx="113">
                  <c:v>7.13</c:v>
                </c:pt>
                <c:pt idx="114">
                  <c:v>6.96</c:v>
                </c:pt>
                <c:pt idx="115">
                  <c:v>7.07</c:v>
                </c:pt>
                <c:pt idx="116">
                  <c:v>7.17</c:v>
                </c:pt>
                <c:pt idx="117">
                  <c:v>7.26</c:v>
                </c:pt>
                <c:pt idx="118">
                  <c:v>7.17</c:v>
                </c:pt>
                <c:pt idx="119">
                  <c:v>7.17</c:v>
                </c:pt>
                <c:pt idx="120">
                  <c:v>6.93</c:v>
                </c:pt>
                <c:pt idx="122">
                  <c:v>7.25</c:v>
                </c:pt>
                <c:pt idx="123">
                  <c:v>6.99</c:v>
                </c:pt>
                <c:pt idx="124">
                  <c:v>6.93</c:v>
                </c:pt>
                <c:pt idx="125">
                  <c:v>7.14</c:v>
                </c:pt>
                <c:pt idx="126">
                  <c:v>7.13</c:v>
                </c:pt>
                <c:pt idx="127">
                  <c:v>6.75</c:v>
                </c:pt>
                <c:pt idx="128">
                  <c:v>7.14</c:v>
                </c:pt>
                <c:pt idx="129">
                  <c:v>6.96</c:v>
                </c:pt>
                <c:pt idx="130">
                  <c:v>6.71</c:v>
                </c:pt>
                <c:pt idx="131">
                  <c:v>7.14</c:v>
                </c:pt>
                <c:pt idx="132">
                  <c:v>7.62</c:v>
                </c:pt>
                <c:pt idx="133">
                  <c:v>7.33</c:v>
                </c:pt>
                <c:pt idx="134">
                  <c:v>7.62</c:v>
                </c:pt>
                <c:pt idx="135">
                  <c:v>7.13</c:v>
                </c:pt>
                <c:pt idx="136">
                  <c:v>7.12</c:v>
                </c:pt>
                <c:pt idx="137">
                  <c:v>6.63</c:v>
                </c:pt>
                <c:pt idx="138">
                  <c:v>6.41</c:v>
                </c:pt>
                <c:pt idx="139">
                  <c:v>6.73</c:v>
                </c:pt>
                <c:pt idx="140">
                  <c:v>6.79</c:v>
                </c:pt>
                <c:pt idx="141">
                  <c:v>7.03</c:v>
                </c:pt>
                <c:pt idx="142">
                  <c:v>6.64</c:v>
                </c:pt>
                <c:pt idx="143">
                  <c:v>6.45</c:v>
                </c:pt>
                <c:pt idx="144">
                  <c:v>6.71</c:v>
                </c:pt>
                <c:pt idx="145">
                  <c:v>6.61</c:v>
                </c:pt>
                <c:pt idx="146">
                  <c:v>6.86</c:v>
                </c:pt>
                <c:pt idx="147">
                  <c:v>6.86</c:v>
                </c:pt>
                <c:pt idx="148">
                  <c:v>6.54</c:v>
                </c:pt>
                <c:pt idx="149">
                  <c:v>7</c:v>
                </c:pt>
                <c:pt idx="150">
                  <c:v>6.3</c:v>
                </c:pt>
                <c:pt idx="151">
                  <c:v>7.22</c:v>
                </c:pt>
                <c:pt idx="152">
                  <c:v>6.94</c:v>
                </c:pt>
                <c:pt idx="153">
                  <c:v>0</c:v>
                </c:pt>
                <c:pt idx="154">
                  <c:v>6.95</c:v>
                </c:pt>
                <c:pt idx="155">
                  <c:v>6.93</c:v>
                </c:pt>
                <c:pt idx="156">
                  <c:v>6.94</c:v>
                </c:pt>
                <c:pt idx="157">
                  <c:v>6.61</c:v>
                </c:pt>
                <c:pt idx="158">
                  <c:v>7.09</c:v>
                </c:pt>
                <c:pt idx="159">
                  <c:v>7.04</c:v>
                </c:pt>
                <c:pt idx="160">
                  <c:v>7.78</c:v>
                </c:pt>
                <c:pt idx="161">
                  <c:v>7.51</c:v>
                </c:pt>
                <c:pt idx="162">
                  <c:v>6.17</c:v>
                </c:pt>
                <c:pt idx="163">
                  <c:v>6.89</c:v>
                </c:pt>
                <c:pt idx="164">
                  <c:v>6.72</c:v>
                </c:pt>
                <c:pt idx="165">
                  <c:v>6.86</c:v>
                </c:pt>
                <c:pt idx="166">
                  <c:v>7.07</c:v>
                </c:pt>
                <c:pt idx="168">
                  <c:v>7.33</c:v>
                </c:pt>
                <c:pt idx="169">
                  <c:v>7.76</c:v>
                </c:pt>
                <c:pt idx="170">
                  <c:v>7.79</c:v>
                </c:pt>
                <c:pt idx="171">
                  <c:v>7.25</c:v>
                </c:pt>
                <c:pt idx="172">
                  <c:v>8.1300000000000008</c:v>
                </c:pt>
                <c:pt idx="173">
                  <c:v>8.42</c:v>
                </c:pt>
                <c:pt idx="174">
                  <c:v>7.82</c:v>
                </c:pt>
                <c:pt idx="175">
                  <c:v>7.11</c:v>
                </c:pt>
                <c:pt idx="176">
                  <c:v>8.02</c:v>
                </c:pt>
                <c:pt idx="177">
                  <c:v>7.83</c:v>
                </c:pt>
                <c:pt idx="178">
                  <c:v>7.65</c:v>
                </c:pt>
                <c:pt idx="179">
                  <c:v>7.3</c:v>
                </c:pt>
                <c:pt idx="180">
                  <c:v>7.3</c:v>
                </c:pt>
                <c:pt idx="181">
                  <c:v>7.26</c:v>
                </c:pt>
                <c:pt idx="182">
                  <c:v>7.35</c:v>
                </c:pt>
                <c:pt idx="183">
                  <c:v>7.12</c:v>
                </c:pt>
                <c:pt idx="184">
                  <c:v>6.95</c:v>
                </c:pt>
                <c:pt idx="185">
                  <c:v>7.81</c:v>
                </c:pt>
                <c:pt idx="186">
                  <c:v>6.7</c:v>
                </c:pt>
                <c:pt idx="187">
                  <c:v>6.32</c:v>
                </c:pt>
                <c:pt idx="188">
                  <c:v>6.42</c:v>
                </c:pt>
                <c:pt idx="189">
                  <c:v>6.48</c:v>
                </c:pt>
                <c:pt idx="190">
                  <c:v>6.75</c:v>
                </c:pt>
                <c:pt idx="191">
                  <c:v>6.46</c:v>
                </c:pt>
                <c:pt idx="192">
                  <c:v>6.81</c:v>
                </c:pt>
                <c:pt idx="193">
                  <c:v>6.41</c:v>
                </c:pt>
                <c:pt idx="194">
                  <c:v>7.08</c:v>
                </c:pt>
                <c:pt idx="195">
                  <c:v>7.32</c:v>
                </c:pt>
                <c:pt idx="196">
                  <c:v>6.66</c:v>
                </c:pt>
                <c:pt idx="197">
                  <c:v>7.06</c:v>
                </c:pt>
                <c:pt idx="198">
                  <c:v>7.14</c:v>
                </c:pt>
                <c:pt idx="199">
                  <c:v>7.12</c:v>
                </c:pt>
                <c:pt idx="200">
                  <c:v>6.89</c:v>
                </c:pt>
                <c:pt idx="201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B5-43EE-AEA3-58A77B22B369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Data'!$A$4:$A$205</c:f>
              <c:strCache>
                <c:ptCount val="202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  <c:pt idx="147">
                  <c:v>24/04/2018</c:v>
                </c:pt>
                <c:pt idx="148">
                  <c:v>23/05/2018</c:v>
                </c:pt>
                <c:pt idx="149">
                  <c:v>19/06/2018</c:v>
                </c:pt>
                <c:pt idx="150">
                  <c:v>18/07/2018</c:v>
                </c:pt>
                <c:pt idx="151">
                  <c:v>22/08/2018</c:v>
                </c:pt>
                <c:pt idx="152">
                  <c:v>19/09/2018</c:v>
                </c:pt>
                <c:pt idx="153">
                  <c:v>17/10/2018</c:v>
                </c:pt>
                <c:pt idx="154">
                  <c:v>14/11/2018</c:v>
                </c:pt>
                <c:pt idx="155">
                  <c:v>19/12/2018</c:v>
                </c:pt>
                <c:pt idx="156">
                  <c:v>27/12/2018</c:v>
                </c:pt>
                <c:pt idx="157">
                  <c:v>03/01/2019</c:v>
                </c:pt>
                <c:pt idx="158">
                  <c:v>08/01/2019</c:v>
                </c:pt>
                <c:pt idx="159">
                  <c:v>14/01/2019</c:v>
                </c:pt>
                <c:pt idx="160">
                  <c:v>22/01/2019</c:v>
                </c:pt>
                <c:pt idx="161">
                  <c:v>30/01/2019</c:v>
                </c:pt>
                <c:pt idx="162">
                  <c:v>07/02/2019</c:v>
                </c:pt>
                <c:pt idx="163">
                  <c:v>14/02/2019</c:v>
                </c:pt>
                <c:pt idx="164">
                  <c:v>20/02/2019</c:v>
                </c:pt>
                <c:pt idx="165">
                  <c:v>28/02/2019</c:v>
                </c:pt>
                <c:pt idx="166">
                  <c:v>11/04/2019</c:v>
                </c:pt>
                <c:pt idx="168">
                  <c:v>7/06/2019</c:v>
                </c:pt>
                <c:pt idx="169">
                  <c:v>8/07/2019</c:v>
                </c:pt>
                <c:pt idx="170">
                  <c:v>19/08/2019</c:v>
                </c:pt>
                <c:pt idx="171">
                  <c:v>11/09/2019</c:v>
                </c:pt>
                <c:pt idx="172">
                  <c:v>16/10/2019</c:v>
                </c:pt>
                <c:pt idx="173">
                  <c:v>13/11/2019</c:v>
                </c:pt>
                <c:pt idx="174">
                  <c:v>5/12/2019</c:v>
                </c:pt>
                <c:pt idx="175">
                  <c:v>19/12/2019</c:v>
                </c:pt>
                <c:pt idx="176">
                  <c:v>23/12/2019</c:v>
                </c:pt>
                <c:pt idx="177">
                  <c:v>3/01/2020</c:v>
                </c:pt>
                <c:pt idx="178">
                  <c:v>10/01/2020</c:v>
                </c:pt>
                <c:pt idx="179">
                  <c:v>23/01/2020</c:v>
                </c:pt>
                <c:pt idx="180">
                  <c:v>29/01/2020</c:v>
                </c:pt>
                <c:pt idx="181">
                  <c:v>3/02/2020</c:v>
                </c:pt>
                <c:pt idx="182">
                  <c:v>10/02/2020</c:v>
                </c:pt>
                <c:pt idx="183">
                  <c:v>12/03/2020</c:v>
                </c:pt>
                <c:pt idx="184">
                  <c:v>1/04/2020</c:v>
                </c:pt>
                <c:pt idx="185">
                  <c:v>28/05/2020</c:v>
                </c:pt>
                <c:pt idx="186">
                  <c:v>17/06/2020</c:v>
                </c:pt>
                <c:pt idx="187">
                  <c:v>15/07/2020</c:v>
                </c:pt>
                <c:pt idx="188">
                  <c:v>28/08/2020</c:v>
                </c:pt>
                <c:pt idx="189">
                  <c:v>7/09/2020</c:v>
                </c:pt>
                <c:pt idx="190">
                  <c:v>5/10/2020</c:v>
                </c:pt>
                <c:pt idx="191">
                  <c:v>10/11/2020</c:v>
                </c:pt>
                <c:pt idx="192">
                  <c:v>16/12/2020</c:v>
                </c:pt>
                <c:pt idx="193">
                  <c:v>22/12/2020</c:v>
                </c:pt>
                <c:pt idx="194">
                  <c:v>30/12/2020</c:v>
                </c:pt>
                <c:pt idx="195">
                  <c:v>6/01/2021</c:v>
                </c:pt>
                <c:pt idx="196">
                  <c:v>14/01/2021</c:v>
                </c:pt>
                <c:pt idx="197">
                  <c:v>20/01/2021</c:v>
                </c:pt>
                <c:pt idx="198">
                  <c:v>25/01/2021</c:v>
                </c:pt>
                <c:pt idx="199">
                  <c:v>2/02/2021</c:v>
                </c:pt>
                <c:pt idx="200">
                  <c:v>19/02/2021</c:v>
                </c:pt>
                <c:pt idx="201">
                  <c:v>23/03/2021</c:v>
                </c:pt>
              </c:strCache>
            </c:strRef>
          </c:cat>
          <c:val>
            <c:numRef>
              <c:f>'Trending Data'!$BM$4:$BM$205</c:f>
              <c:numCache>
                <c:formatCode>General</c:formatCode>
                <c:ptCount val="202"/>
                <c:pt idx="0">
                  <c:v>7.49</c:v>
                </c:pt>
                <c:pt idx="1">
                  <c:v>7.25</c:v>
                </c:pt>
                <c:pt idx="2">
                  <c:v>6.44</c:v>
                </c:pt>
                <c:pt idx="3">
                  <c:v>6.32</c:v>
                </c:pt>
                <c:pt idx="4">
                  <c:v>6.74</c:v>
                </c:pt>
                <c:pt idx="5">
                  <c:v>6.52</c:v>
                </c:pt>
                <c:pt idx="6">
                  <c:v>6.54</c:v>
                </c:pt>
                <c:pt idx="7">
                  <c:v>6.49</c:v>
                </c:pt>
                <c:pt idx="8">
                  <c:v>6.89</c:v>
                </c:pt>
                <c:pt idx="9">
                  <c:v>6.52</c:v>
                </c:pt>
                <c:pt idx="10">
                  <c:v>7.27</c:v>
                </c:pt>
                <c:pt idx="11">
                  <c:v>6.83</c:v>
                </c:pt>
                <c:pt idx="12">
                  <c:v>6.73</c:v>
                </c:pt>
                <c:pt idx="13">
                  <c:v>6.48</c:v>
                </c:pt>
                <c:pt idx="14">
                  <c:v>6.58</c:v>
                </c:pt>
                <c:pt idx="15">
                  <c:v>6.92</c:v>
                </c:pt>
                <c:pt idx="16">
                  <c:v>6.93</c:v>
                </c:pt>
                <c:pt idx="17">
                  <c:v>6.83</c:v>
                </c:pt>
                <c:pt idx="18">
                  <c:v>6.7</c:v>
                </c:pt>
                <c:pt idx="19">
                  <c:v>6.58</c:v>
                </c:pt>
                <c:pt idx="20">
                  <c:v>6.82</c:v>
                </c:pt>
                <c:pt idx="21">
                  <c:v>6.92</c:v>
                </c:pt>
                <c:pt idx="22">
                  <c:v>6.94</c:v>
                </c:pt>
                <c:pt idx="23">
                  <c:v>6.84</c:v>
                </c:pt>
                <c:pt idx="24">
                  <c:v>7.74</c:v>
                </c:pt>
                <c:pt idx="25">
                  <c:v>7.17</c:v>
                </c:pt>
                <c:pt idx="26">
                  <c:v>7.24</c:v>
                </c:pt>
                <c:pt idx="27">
                  <c:v>7.24</c:v>
                </c:pt>
                <c:pt idx="28">
                  <c:v>7.21</c:v>
                </c:pt>
                <c:pt idx="29">
                  <c:v>6.93</c:v>
                </c:pt>
                <c:pt idx="30">
                  <c:v>7.06</c:v>
                </c:pt>
                <c:pt idx="31">
                  <c:v>7.51</c:v>
                </c:pt>
                <c:pt idx="32">
                  <c:v>6.91</c:v>
                </c:pt>
                <c:pt idx="33">
                  <c:v>7.34</c:v>
                </c:pt>
                <c:pt idx="34">
                  <c:v>6.7</c:v>
                </c:pt>
                <c:pt idx="35">
                  <c:v>6.72</c:v>
                </c:pt>
                <c:pt idx="36">
                  <c:v>6.45</c:v>
                </c:pt>
                <c:pt idx="37">
                  <c:v>7.41</c:v>
                </c:pt>
                <c:pt idx="38">
                  <c:v>6.78</c:v>
                </c:pt>
                <c:pt idx="39">
                  <c:v>6.7</c:v>
                </c:pt>
                <c:pt idx="40">
                  <c:v>6.75</c:v>
                </c:pt>
                <c:pt idx="41">
                  <c:v>6.27</c:v>
                </c:pt>
                <c:pt idx="42">
                  <c:v>6.73</c:v>
                </c:pt>
                <c:pt idx="43">
                  <c:v>6.6</c:v>
                </c:pt>
                <c:pt idx="44">
                  <c:v>6.54</c:v>
                </c:pt>
                <c:pt idx="46">
                  <c:v>7.37</c:v>
                </c:pt>
                <c:pt idx="47">
                  <c:v>6.93</c:v>
                </c:pt>
                <c:pt idx="48">
                  <c:v>7.29</c:v>
                </c:pt>
                <c:pt idx="49">
                  <c:v>7.25</c:v>
                </c:pt>
                <c:pt idx="50">
                  <c:v>7.23</c:v>
                </c:pt>
                <c:pt idx="51">
                  <c:v>8.3699999999999992</c:v>
                </c:pt>
                <c:pt idx="52">
                  <c:v>7.21</c:v>
                </c:pt>
                <c:pt idx="53">
                  <c:v>6.96</c:v>
                </c:pt>
                <c:pt idx="54">
                  <c:v>6.97</c:v>
                </c:pt>
                <c:pt idx="56">
                  <c:v>6.5</c:v>
                </c:pt>
                <c:pt idx="57">
                  <c:v>6.68</c:v>
                </c:pt>
                <c:pt idx="58">
                  <c:v>7.31</c:v>
                </c:pt>
                <c:pt idx="59">
                  <c:v>7.64</c:v>
                </c:pt>
                <c:pt idx="60">
                  <c:v>7.36</c:v>
                </c:pt>
                <c:pt idx="61">
                  <c:v>7.64</c:v>
                </c:pt>
                <c:pt idx="62">
                  <c:v>6.78</c:v>
                </c:pt>
                <c:pt idx="63">
                  <c:v>6.3</c:v>
                </c:pt>
                <c:pt idx="64">
                  <c:v>6.83</c:v>
                </c:pt>
                <c:pt idx="65">
                  <c:v>6.9</c:v>
                </c:pt>
                <c:pt idx="66">
                  <c:v>7.28</c:v>
                </c:pt>
                <c:pt idx="67">
                  <c:v>6.9</c:v>
                </c:pt>
                <c:pt idx="68">
                  <c:v>7.28</c:v>
                </c:pt>
                <c:pt idx="69">
                  <c:v>6.87</c:v>
                </c:pt>
                <c:pt idx="70">
                  <c:v>6.88</c:v>
                </c:pt>
                <c:pt idx="71">
                  <c:v>6.88</c:v>
                </c:pt>
                <c:pt idx="72">
                  <c:v>6.27</c:v>
                </c:pt>
                <c:pt idx="73">
                  <c:v>6.45</c:v>
                </c:pt>
                <c:pt idx="74">
                  <c:v>6.77</c:v>
                </c:pt>
                <c:pt idx="75">
                  <c:v>7.01</c:v>
                </c:pt>
                <c:pt idx="76">
                  <c:v>7.28</c:v>
                </c:pt>
                <c:pt idx="77">
                  <c:v>7.09</c:v>
                </c:pt>
                <c:pt idx="78">
                  <c:v>7.57</c:v>
                </c:pt>
                <c:pt idx="79">
                  <c:v>6.09</c:v>
                </c:pt>
                <c:pt idx="80">
                  <c:v>6.55</c:v>
                </c:pt>
                <c:pt idx="83">
                  <c:v>6.95</c:v>
                </c:pt>
                <c:pt idx="84">
                  <c:v>6.44</c:v>
                </c:pt>
                <c:pt idx="85">
                  <c:v>6.77</c:v>
                </c:pt>
                <c:pt idx="86">
                  <c:v>6.66</c:v>
                </c:pt>
                <c:pt idx="87">
                  <c:v>6.59</c:v>
                </c:pt>
                <c:pt idx="88">
                  <c:v>7</c:v>
                </c:pt>
                <c:pt idx="89">
                  <c:v>6.71</c:v>
                </c:pt>
                <c:pt idx="90">
                  <c:v>7.28</c:v>
                </c:pt>
                <c:pt idx="92">
                  <c:v>6.99</c:v>
                </c:pt>
                <c:pt idx="93">
                  <c:v>6.82</c:v>
                </c:pt>
                <c:pt idx="94">
                  <c:v>7.13</c:v>
                </c:pt>
                <c:pt idx="95">
                  <c:v>7.29</c:v>
                </c:pt>
                <c:pt idx="96">
                  <c:v>7.34</c:v>
                </c:pt>
                <c:pt idx="97">
                  <c:v>7.71</c:v>
                </c:pt>
                <c:pt idx="98">
                  <c:v>7.72</c:v>
                </c:pt>
                <c:pt idx="99">
                  <c:v>7.44</c:v>
                </c:pt>
                <c:pt idx="100">
                  <c:v>7.4</c:v>
                </c:pt>
                <c:pt idx="101">
                  <c:v>7.26</c:v>
                </c:pt>
                <c:pt idx="102">
                  <c:v>7.22</c:v>
                </c:pt>
                <c:pt idx="103">
                  <c:v>6.84</c:v>
                </c:pt>
                <c:pt idx="104">
                  <c:v>7.17</c:v>
                </c:pt>
                <c:pt idx="105">
                  <c:v>7.06</c:v>
                </c:pt>
                <c:pt idx="107">
                  <c:v>6.91</c:v>
                </c:pt>
                <c:pt idx="108">
                  <c:v>7.01</c:v>
                </c:pt>
                <c:pt idx="110">
                  <c:v>6.91</c:v>
                </c:pt>
                <c:pt idx="111">
                  <c:v>7.34</c:v>
                </c:pt>
                <c:pt idx="112">
                  <c:v>7.22</c:v>
                </c:pt>
                <c:pt idx="113">
                  <c:v>7.21</c:v>
                </c:pt>
                <c:pt idx="114">
                  <c:v>6.69</c:v>
                </c:pt>
                <c:pt idx="115">
                  <c:v>6.85</c:v>
                </c:pt>
                <c:pt idx="116">
                  <c:v>7.47</c:v>
                </c:pt>
                <c:pt idx="117">
                  <c:v>7.09</c:v>
                </c:pt>
                <c:pt idx="118">
                  <c:v>7.05</c:v>
                </c:pt>
                <c:pt idx="119">
                  <c:v>7.03</c:v>
                </c:pt>
                <c:pt idx="120">
                  <c:v>6.89</c:v>
                </c:pt>
                <c:pt idx="122">
                  <c:v>7.02</c:v>
                </c:pt>
                <c:pt idx="123">
                  <c:v>6.9</c:v>
                </c:pt>
                <c:pt idx="124">
                  <c:v>6.91</c:v>
                </c:pt>
                <c:pt idx="125">
                  <c:v>6.88</c:v>
                </c:pt>
                <c:pt idx="126">
                  <c:v>7.42</c:v>
                </c:pt>
                <c:pt idx="127">
                  <c:v>7.43</c:v>
                </c:pt>
                <c:pt idx="128">
                  <c:v>6.77</c:v>
                </c:pt>
                <c:pt idx="129">
                  <c:v>7.03</c:v>
                </c:pt>
                <c:pt idx="130">
                  <c:v>6.27</c:v>
                </c:pt>
                <c:pt idx="131">
                  <c:v>6.82</c:v>
                </c:pt>
                <c:pt idx="132">
                  <c:v>6.89</c:v>
                </c:pt>
                <c:pt idx="133">
                  <c:v>6.85</c:v>
                </c:pt>
                <c:pt idx="134">
                  <c:v>7.12</c:v>
                </c:pt>
                <c:pt idx="135">
                  <c:v>6.9</c:v>
                </c:pt>
                <c:pt idx="136">
                  <c:v>6.85</c:v>
                </c:pt>
                <c:pt idx="137">
                  <c:v>6.35</c:v>
                </c:pt>
                <c:pt idx="138">
                  <c:v>6.24</c:v>
                </c:pt>
                <c:pt idx="139">
                  <c:v>6.53</c:v>
                </c:pt>
                <c:pt idx="140">
                  <c:v>6.71</c:v>
                </c:pt>
                <c:pt idx="141">
                  <c:v>6.98</c:v>
                </c:pt>
                <c:pt idx="142">
                  <c:v>8.07</c:v>
                </c:pt>
                <c:pt idx="143">
                  <c:v>6.39</c:v>
                </c:pt>
                <c:pt idx="144">
                  <c:v>6.5</c:v>
                </c:pt>
                <c:pt idx="145">
                  <c:v>6.46</c:v>
                </c:pt>
                <c:pt idx="146">
                  <c:v>6.73</c:v>
                </c:pt>
                <c:pt idx="147">
                  <c:v>6.89</c:v>
                </c:pt>
                <c:pt idx="148">
                  <c:v>6.51</c:v>
                </c:pt>
                <c:pt idx="149">
                  <c:v>6.87</c:v>
                </c:pt>
                <c:pt idx="150">
                  <c:v>6.27</c:v>
                </c:pt>
                <c:pt idx="151">
                  <c:v>6.96</c:v>
                </c:pt>
                <c:pt idx="152">
                  <c:v>6.73</c:v>
                </c:pt>
                <c:pt idx="153">
                  <c:v>0</c:v>
                </c:pt>
                <c:pt idx="154">
                  <c:v>6.87</c:v>
                </c:pt>
                <c:pt idx="155">
                  <c:v>7.75</c:v>
                </c:pt>
                <c:pt idx="156">
                  <c:v>7.17</c:v>
                </c:pt>
                <c:pt idx="157">
                  <c:v>7.01</c:v>
                </c:pt>
                <c:pt idx="158">
                  <c:v>7.44</c:v>
                </c:pt>
                <c:pt idx="159">
                  <c:v>7.57</c:v>
                </c:pt>
                <c:pt idx="160">
                  <c:v>7.92</c:v>
                </c:pt>
                <c:pt idx="161">
                  <c:v>7.63</c:v>
                </c:pt>
                <c:pt idx="162">
                  <c:v>6.54</c:v>
                </c:pt>
                <c:pt idx="163">
                  <c:v>7.16</c:v>
                </c:pt>
                <c:pt idx="164">
                  <c:v>6.87</c:v>
                </c:pt>
                <c:pt idx="165">
                  <c:v>6.97</c:v>
                </c:pt>
                <c:pt idx="166">
                  <c:v>7.13</c:v>
                </c:pt>
                <c:pt idx="168">
                  <c:v>7.54</c:v>
                </c:pt>
                <c:pt idx="169">
                  <c:v>8.0299999999999994</c:v>
                </c:pt>
                <c:pt idx="170">
                  <c:v>7.88</c:v>
                </c:pt>
                <c:pt idx="171">
                  <c:v>7.28</c:v>
                </c:pt>
                <c:pt idx="172">
                  <c:v>7.87</c:v>
                </c:pt>
                <c:pt idx="173">
                  <c:v>8.17</c:v>
                </c:pt>
                <c:pt idx="174">
                  <c:v>7.89</c:v>
                </c:pt>
                <c:pt idx="175">
                  <c:v>7.48</c:v>
                </c:pt>
                <c:pt idx="176">
                  <c:v>8.02</c:v>
                </c:pt>
                <c:pt idx="177">
                  <c:v>8.07</c:v>
                </c:pt>
                <c:pt idx="178">
                  <c:v>7.87</c:v>
                </c:pt>
                <c:pt idx="179">
                  <c:v>7.42</c:v>
                </c:pt>
                <c:pt idx="180">
                  <c:v>8.26</c:v>
                </c:pt>
                <c:pt idx="181">
                  <c:v>7.71</c:v>
                </c:pt>
                <c:pt idx="182">
                  <c:v>7.22</c:v>
                </c:pt>
                <c:pt idx="183">
                  <c:v>7.44</c:v>
                </c:pt>
                <c:pt idx="184">
                  <c:v>7.53</c:v>
                </c:pt>
                <c:pt idx="185">
                  <c:v>7.53</c:v>
                </c:pt>
                <c:pt idx="186">
                  <c:v>6.53</c:v>
                </c:pt>
                <c:pt idx="187">
                  <c:v>5.94</c:v>
                </c:pt>
                <c:pt idx="188">
                  <c:v>6.55</c:v>
                </c:pt>
                <c:pt idx="189">
                  <c:v>6.95</c:v>
                </c:pt>
                <c:pt idx="190">
                  <c:v>7.57</c:v>
                </c:pt>
                <c:pt idx="191">
                  <c:v>6.84</c:v>
                </c:pt>
                <c:pt idx="192">
                  <c:v>7.27</c:v>
                </c:pt>
                <c:pt idx="193">
                  <c:v>6.19</c:v>
                </c:pt>
                <c:pt idx="194">
                  <c:v>6.41</c:v>
                </c:pt>
                <c:pt idx="195">
                  <c:v>6.91</c:v>
                </c:pt>
                <c:pt idx="196">
                  <c:v>7.37</c:v>
                </c:pt>
                <c:pt idx="197">
                  <c:v>7.74</c:v>
                </c:pt>
                <c:pt idx="198">
                  <c:v>7.36</c:v>
                </c:pt>
                <c:pt idx="199">
                  <c:v>7.64</c:v>
                </c:pt>
                <c:pt idx="200">
                  <c:v>7.25</c:v>
                </c:pt>
                <c:pt idx="201">
                  <c:v>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5-43EE-AEA3-58A77B22B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42080"/>
        <c:axId val="64943616"/>
      </c:lineChart>
      <c:catAx>
        <c:axId val="649420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494361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64943616"/>
        <c:scaling>
          <c:orientation val="minMax"/>
          <c:min val="5.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pH</a:t>
                </a:r>
              </a:p>
            </c:rich>
          </c:tx>
          <c:layout>
            <c:manualLayout>
              <c:xMode val="edge"/>
              <c:yMode val="edge"/>
              <c:x val="9.1863517060367453E-3"/>
              <c:y val="0.347543042123391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942080"/>
        <c:crosses val="autoZero"/>
        <c:crossBetween val="between"/>
        <c:majorUnit val="0.5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012251224502449"/>
          <c:y val="0.91448830417777849"/>
          <c:w val="0.59973822169866553"/>
          <c:h val="6.847594306746769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0"/>
    <c:dispBlanksAs val="span"/>
    <c:showDLblsOverMax val="0"/>
  </c:chart>
  <c:printSettings>
    <c:headerFooter alignWithMargins="0"/>
    <c:pageMargins b="1" l="0.75000000000000167" r="0.7500000000000016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" Type="http://schemas.openxmlformats.org/officeDocument/2006/relationships/chart" Target="../charts/chart4.xml"/><Relationship Id="rId21" Type="http://schemas.openxmlformats.org/officeDocument/2006/relationships/chart" Target="../charts/chart22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chart" Target="../charts/chart21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24" Type="http://schemas.openxmlformats.org/officeDocument/2006/relationships/chart" Target="../charts/chart25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23" Type="http://schemas.openxmlformats.org/officeDocument/2006/relationships/chart" Target="../charts/chart24.xml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Relationship Id="rId22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19</xdr:col>
      <xdr:colOff>57150</xdr:colOff>
      <xdr:row>42</xdr:row>
      <xdr:rowOff>19050</xdr:rowOff>
    </xdr:to>
    <xdr:graphicFrame macro="">
      <xdr:nvGraphicFramePr>
        <xdr:cNvPr id="10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66675</xdr:rowOff>
    </xdr:from>
    <xdr:to>
      <xdr:col>12</xdr:col>
      <xdr:colOff>34925</xdr:colOff>
      <xdr:row>58</xdr:row>
      <xdr:rowOff>104775</xdr:rowOff>
    </xdr:to>
    <xdr:graphicFrame macro="">
      <xdr:nvGraphicFramePr>
        <xdr:cNvPr id="83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87</xdr:row>
      <xdr:rowOff>161925</xdr:rowOff>
    </xdr:from>
    <xdr:to>
      <xdr:col>12</xdr:col>
      <xdr:colOff>38100</xdr:colOff>
      <xdr:row>114</xdr:row>
      <xdr:rowOff>44450</xdr:rowOff>
    </xdr:to>
    <xdr:graphicFrame macro="">
      <xdr:nvGraphicFramePr>
        <xdr:cNvPr id="832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139700</xdr:colOff>
      <xdr:row>3</xdr:row>
      <xdr:rowOff>142875</xdr:rowOff>
    </xdr:from>
    <xdr:to>
      <xdr:col>12</xdr:col>
      <xdr:colOff>44450</xdr:colOff>
      <xdr:row>31</xdr:row>
      <xdr:rowOff>104775</xdr:rowOff>
    </xdr:to>
    <xdr:graphicFrame macro="">
      <xdr:nvGraphicFramePr>
        <xdr:cNvPr id="833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59</xdr:row>
      <xdr:rowOff>41275</xdr:rowOff>
    </xdr:from>
    <xdr:to>
      <xdr:col>12</xdr:col>
      <xdr:colOff>47625</xdr:colOff>
      <xdr:row>87</xdr:row>
      <xdr:rowOff>3175</xdr:rowOff>
    </xdr:to>
    <xdr:graphicFrame macro="">
      <xdr:nvGraphicFramePr>
        <xdr:cNvPr id="833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115</xdr:row>
      <xdr:rowOff>66675</xdr:rowOff>
    </xdr:from>
    <xdr:to>
      <xdr:col>12</xdr:col>
      <xdr:colOff>57150</xdr:colOff>
      <xdr:row>143</xdr:row>
      <xdr:rowOff>146050</xdr:rowOff>
    </xdr:to>
    <xdr:graphicFrame macro="">
      <xdr:nvGraphicFramePr>
        <xdr:cNvPr id="833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101601</xdr:colOff>
      <xdr:row>145</xdr:row>
      <xdr:rowOff>0</xdr:rowOff>
    </xdr:from>
    <xdr:to>
      <xdr:col>12</xdr:col>
      <xdr:colOff>63500</xdr:colOff>
      <xdr:row>173</xdr:row>
      <xdr:rowOff>19050</xdr:rowOff>
    </xdr:to>
    <xdr:graphicFrame macro="">
      <xdr:nvGraphicFramePr>
        <xdr:cNvPr id="833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133350</xdr:colOff>
      <xdr:row>32</xdr:row>
      <xdr:rowOff>47625</xdr:rowOff>
    </xdr:from>
    <xdr:to>
      <xdr:col>25</xdr:col>
      <xdr:colOff>66675</xdr:colOff>
      <xdr:row>58</xdr:row>
      <xdr:rowOff>85725</xdr:rowOff>
    </xdr:to>
    <xdr:graphicFrame macro="">
      <xdr:nvGraphicFramePr>
        <xdr:cNvPr id="833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165100</xdr:colOff>
      <xdr:row>87</xdr:row>
      <xdr:rowOff>161925</xdr:rowOff>
    </xdr:from>
    <xdr:to>
      <xdr:col>25</xdr:col>
      <xdr:colOff>107950</xdr:colOff>
      <xdr:row>114</xdr:row>
      <xdr:rowOff>44450</xdr:rowOff>
    </xdr:to>
    <xdr:graphicFrame macro="">
      <xdr:nvGraphicFramePr>
        <xdr:cNvPr id="833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123825</xdr:colOff>
      <xdr:row>59</xdr:row>
      <xdr:rowOff>76200</xdr:rowOff>
    </xdr:from>
    <xdr:to>
      <xdr:col>25</xdr:col>
      <xdr:colOff>95250</xdr:colOff>
      <xdr:row>87</xdr:row>
      <xdr:rowOff>38100</xdr:rowOff>
    </xdr:to>
    <xdr:graphicFrame macro="">
      <xdr:nvGraphicFramePr>
        <xdr:cNvPr id="833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171450</xdr:colOff>
      <xdr:row>115</xdr:row>
      <xdr:rowOff>53975</xdr:rowOff>
    </xdr:from>
    <xdr:to>
      <xdr:col>25</xdr:col>
      <xdr:colOff>95250</xdr:colOff>
      <xdr:row>143</xdr:row>
      <xdr:rowOff>127000</xdr:rowOff>
    </xdr:to>
    <xdr:graphicFrame macro="">
      <xdr:nvGraphicFramePr>
        <xdr:cNvPr id="833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171451</xdr:colOff>
      <xdr:row>145</xdr:row>
      <xdr:rowOff>0</xdr:rowOff>
    </xdr:from>
    <xdr:to>
      <xdr:col>25</xdr:col>
      <xdr:colOff>101601</xdr:colOff>
      <xdr:row>173</xdr:row>
      <xdr:rowOff>19050</xdr:rowOff>
    </xdr:to>
    <xdr:graphicFrame macro="">
      <xdr:nvGraphicFramePr>
        <xdr:cNvPr id="833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142875</xdr:colOff>
      <xdr:row>3</xdr:row>
      <xdr:rowOff>152400</xdr:rowOff>
    </xdr:from>
    <xdr:to>
      <xdr:col>25</xdr:col>
      <xdr:colOff>85725</xdr:colOff>
      <xdr:row>31</xdr:row>
      <xdr:rowOff>95250</xdr:rowOff>
    </xdr:to>
    <xdr:graphicFrame macro="">
      <xdr:nvGraphicFramePr>
        <xdr:cNvPr id="1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101600</xdr:colOff>
      <xdr:row>174</xdr:row>
      <xdr:rowOff>38100</xdr:rowOff>
    </xdr:from>
    <xdr:to>
      <xdr:col>12</xdr:col>
      <xdr:colOff>76200</xdr:colOff>
      <xdr:row>202</xdr:row>
      <xdr:rowOff>47625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111125</xdr:colOff>
      <xdr:row>203</xdr:row>
      <xdr:rowOff>28575</xdr:rowOff>
    </xdr:from>
    <xdr:to>
      <xdr:col>12</xdr:col>
      <xdr:colOff>76200</xdr:colOff>
      <xdr:row>231</xdr:row>
      <xdr:rowOff>47625</xdr:rowOff>
    </xdr:to>
    <xdr:graphicFrame macro="">
      <xdr:nvGraphicFramePr>
        <xdr:cNvPr id="1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127000</xdr:colOff>
      <xdr:row>232</xdr:row>
      <xdr:rowOff>66675</xdr:rowOff>
    </xdr:from>
    <xdr:to>
      <xdr:col>12</xdr:col>
      <xdr:colOff>114300</xdr:colOff>
      <xdr:row>260</xdr:row>
      <xdr:rowOff>28575</xdr:rowOff>
    </xdr:to>
    <xdr:graphicFrame macro="">
      <xdr:nvGraphicFramePr>
        <xdr:cNvPr id="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114300</xdr:colOff>
      <xdr:row>261</xdr:row>
      <xdr:rowOff>28575</xdr:rowOff>
    </xdr:from>
    <xdr:to>
      <xdr:col>12</xdr:col>
      <xdr:colOff>104775</xdr:colOff>
      <xdr:row>289</xdr:row>
      <xdr:rowOff>47625</xdr:rowOff>
    </xdr:to>
    <xdr:graphicFrame macro="">
      <xdr:nvGraphicFramePr>
        <xdr:cNvPr id="1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142875</xdr:colOff>
      <xdr:row>290</xdr:row>
      <xdr:rowOff>95250</xdr:rowOff>
    </xdr:from>
    <xdr:to>
      <xdr:col>12</xdr:col>
      <xdr:colOff>85725</xdr:colOff>
      <xdr:row>316</xdr:row>
      <xdr:rowOff>142875</xdr:rowOff>
    </xdr:to>
    <xdr:graphicFrame macro="">
      <xdr:nvGraphicFramePr>
        <xdr:cNvPr id="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142875</xdr:colOff>
      <xdr:row>317</xdr:row>
      <xdr:rowOff>152400</xdr:rowOff>
    </xdr:from>
    <xdr:to>
      <xdr:col>12</xdr:col>
      <xdr:colOff>85725</xdr:colOff>
      <xdr:row>344</xdr:row>
      <xdr:rowOff>38100</xdr:rowOff>
    </xdr:to>
    <xdr:graphicFrame macro="">
      <xdr:nvGraphicFramePr>
        <xdr:cNvPr id="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152401</xdr:colOff>
      <xdr:row>174</xdr:row>
      <xdr:rowOff>25400</xdr:rowOff>
    </xdr:from>
    <xdr:to>
      <xdr:col>25</xdr:col>
      <xdr:colOff>76201</xdr:colOff>
      <xdr:row>202</xdr:row>
      <xdr:rowOff>44450</xdr:rowOff>
    </xdr:to>
    <xdr:graphicFrame macro="">
      <xdr:nvGraphicFramePr>
        <xdr:cNvPr id="22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165101</xdr:colOff>
      <xdr:row>203</xdr:row>
      <xdr:rowOff>12700</xdr:rowOff>
    </xdr:from>
    <xdr:to>
      <xdr:col>25</xdr:col>
      <xdr:colOff>101600</xdr:colOff>
      <xdr:row>231</xdr:row>
      <xdr:rowOff>31750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139700</xdr:colOff>
      <xdr:row>232</xdr:row>
      <xdr:rowOff>50800</xdr:rowOff>
    </xdr:from>
    <xdr:to>
      <xdr:col>25</xdr:col>
      <xdr:colOff>111125</xdr:colOff>
      <xdr:row>260</xdr:row>
      <xdr:rowOff>12700</xdr:rowOff>
    </xdr:to>
    <xdr:graphicFrame macro="">
      <xdr:nvGraphicFramePr>
        <xdr:cNvPr id="2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127000</xdr:colOff>
      <xdr:row>261</xdr:row>
      <xdr:rowOff>12700</xdr:rowOff>
    </xdr:from>
    <xdr:to>
      <xdr:col>25</xdr:col>
      <xdr:colOff>117475</xdr:colOff>
      <xdr:row>289</xdr:row>
      <xdr:rowOff>31750</xdr:rowOff>
    </xdr:to>
    <xdr:graphicFrame macro="">
      <xdr:nvGraphicFramePr>
        <xdr:cNvPr id="25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139700</xdr:colOff>
      <xdr:row>290</xdr:row>
      <xdr:rowOff>63500</xdr:rowOff>
    </xdr:from>
    <xdr:to>
      <xdr:col>25</xdr:col>
      <xdr:colOff>82550</xdr:colOff>
      <xdr:row>316</xdr:row>
      <xdr:rowOff>111125</xdr:rowOff>
    </xdr:to>
    <xdr:graphicFrame macro="">
      <xdr:nvGraphicFramePr>
        <xdr:cNvPr id="26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152400</xdr:colOff>
      <xdr:row>318</xdr:row>
      <xdr:rowOff>0</xdr:rowOff>
    </xdr:from>
    <xdr:to>
      <xdr:col>25</xdr:col>
      <xdr:colOff>95250</xdr:colOff>
      <xdr:row>344</xdr:row>
      <xdr:rowOff>47625</xdr:rowOff>
    </xdr:to>
    <xdr:graphicFrame macro="">
      <xdr:nvGraphicFramePr>
        <xdr:cNvPr id="2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Normal="100" zoomScaleSheetLayoutView="100" workbookViewId="0">
      <selection activeCell="B15" sqref="B15:F21"/>
    </sheetView>
  </sheetViews>
  <sheetFormatPr defaultRowHeight="13.2" x14ac:dyDescent="0.25"/>
  <cols>
    <col min="1" max="1" width="10.5546875" customWidth="1"/>
    <col min="2" max="2" width="31.5546875" customWidth="1"/>
    <col min="3" max="3" width="11.21875" customWidth="1"/>
    <col min="4" max="4" width="1.44140625" customWidth="1"/>
    <col min="5" max="5" width="4.77734375" customWidth="1"/>
    <col min="6" max="6" width="7.44140625" customWidth="1"/>
    <col min="9" max="9" width="5.77734375" customWidth="1"/>
  </cols>
  <sheetData>
    <row r="1" spans="1:9" ht="15.6" x14ac:dyDescent="0.3">
      <c r="A1" s="259" t="s">
        <v>85</v>
      </c>
      <c r="B1" s="259"/>
      <c r="C1" s="259"/>
      <c r="D1" s="259"/>
      <c r="E1" s="259"/>
      <c r="F1" s="259"/>
      <c r="G1" s="259"/>
      <c r="H1" s="259"/>
      <c r="I1" s="259"/>
    </row>
    <row r="2" spans="1:9" ht="15.6" x14ac:dyDescent="0.3">
      <c r="A2" s="259" t="s">
        <v>243</v>
      </c>
      <c r="B2" s="259"/>
      <c r="C2" s="259"/>
      <c r="D2" s="259"/>
      <c r="E2" s="259"/>
      <c r="F2" s="259"/>
      <c r="G2" s="259"/>
      <c r="H2" s="259"/>
    </row>
    <row r="3" spans="1:9" ht="15.6" x14ac:dyDescent="0.3">
      <c r="A3" s="260" t="str">
        <f>Hahei!A3</f>
        <v>April 2020 to March 2021</v>
      </c>
      <c r="B3" s="260"/>
      <c r="C3" s="260"/>
      <c r="D3" s="260"/>
      <c r="E3" s="260"/>
      <c r="F3" s="260"/>
      <c r="G3" s="260"/>
      <c r="H3" s="260"/>
    </row>
    <row r="4" spans="1:9" ht="27" customHeight="1" x14ac:dyDescent="0.25"/>
    <row r="5" spans="1:9" ht="12" customHeight="1" x14ac:dyDescent="0.25"/>
    <row r="7" spans="1:9" ht="13.8" x14ac:dyDescent="0.25">
      <c r="B7" s="266" t="s">
        <v>86</v>
      </c>
      <c r="C7" s="267" t="e">
        <v>#REF!</v>
      </c>
      <c r="D7" s="267" t="e">
        <v>#REF!</v>
      </c>
      <c r="E7" s="268" t="e">
        <v>#REF!</v>
      </c>
    </row>
    <row r="8" spans="1:9" x14ac:dyDescent="0.25">
      <c r="B8" s="201" t="s">
        <v>169</v>
      </c>
      <c r="C8" s="98">
        <f>Hahei!C375</f>
        <v>27792</v>
      </c>
      <c r="D8" s="99"/>
      <c r="E8" s="100" t="s">
        <v>74</v>
      </c>
    </row>
    <row r="9" spans="1:9" x14ac:dyDescent="0.25">
      <c r="B9" s="201" t="s">
        <v>168</v>
      </c>
      <c r="C9" s="98">
        <f>Hahei!E376</f>
        <v>355</v>
      </c>
      <c r="D9" s="99" t="s">
        <v>80</v>
      </c>
      <c r="E9" s="100" t="s">
        <v>74</v>
      </c>
    </row>
    <row r="10" spans="1:9" x14ac:dyDescent="0.25">
      <c r="B10" s="201" t="s">
        <v>170</v>
      </c>
      <c r="C10" s="98">
        <f>Hahei!E379</f>
        <v>178.46368715083798</v>
      </c>
      <c r="D10" s="99" t="s">
        <v>80</v>
      </c>
      <c r="E10" s="100" t="s">
        <v>74</v>
      </c>
    </row>
    <row r="11" spans="1:9" x14ac:dyDescent="0.25">
      <c r="B11" s="201" t="s">
        <v>171</v>
      </c>
      <c r="C11" s="98">
        <f>Hahei!E375</f>
        <v>31945</v>
      </c>
      <c r="D11" s="99" t="s">
        <v>80</v>
      </c>
      <c r="E11" s="100" t="s">
        <v>74</v>
      </c>
    </row>
    <row r="12" spans="1:9" x14ac:dyDescent="0.25">
      <c r="F12" s="22"/>
    </row>
    <row r="13" spans="1:9" x14ac:dyDescent="0.25">
      <c r="F13" s="22"/>
    </row>
    <row r="14" spans="1:9" x14ac:dyDescent="0.25">
      <c r="A14" s="202"/>
      <c r="B14" s="202"/>
      <c r="F14" s="22"/>
    </row>
    <row r="15" spans="1:9" ht="25.5" customHeight="1" x14ac:dyDescent="0.25">
      <c r="A15" s="202"/>
      <c r="B15" s="202"/>
      <c r="C15" s="262" t="s">
        <v>234</v>
      </c>
      <c r="D15" s="262"/>
      <c r="E15" s="262" t="s">
        <v>241</v>
      </c>
      <c r="F15" s="262"/>
      <c r="G15" s="257" t="s">
        <v>242</v>
      </c>
      <c r="H15" s="258"/>
    </row>
    <row r="16" spans="1:9" x14ac:dyDescent="0.25">
      <c r="B16" s="151" t="s">
        <v>237</v>
      </c>
      <c r="C16" s="263">
        <f>MAX('Trending Data'!AB188:AB205)</f>
        <v>3.3599999999999985</v>
      </c>
      <c r="D16" s="263"/>
      <c r="E16" s="263">
        <f>MAX('Trending Data'!AC188:AC205)</f>
        <v>2.045454545454545</v>
      </c>
      <c r="F16" s="263"/>
      <c r="G16" s="150">
        <v>20</v>
      </c>
      <c r="H16" s="150">
        <v>10</v>
      </c>
    </row>
    <row r="17" spans="2:8" x14ac:dyDescent="0.25">
      <c r="B17" s="152" t="s">
        <v>233</v>
      </c>
      <c r="C17" s="264">
        <f>MAX('Trending Data'!AD188:AD205)</f>
        <v>7.8599999999999994</v>
      </c>
      <c r="D17" s="265"/>
      <c r="E17" s="261">
        <f>MAX('Trending Data'!AE188:AE205)</f>
        <v>4.157</v>
      </c>
      <c r="F17" s="261"/>
      <c r="G17" s="150">
        <v>20</v>
      </c>
      <c r="H17" s="150">
        <v>10</v>
      </c>
    </row>
    <row r="18" spans="2:8" x14ac:dyDescent="0.25">
      <c r="B18" s="152" t="s">
        <v>238</v>
      </c>
      <c r="C18" s="261">
        <f>MAX('Trending Data'!AF188:AF205)</f>
        <v>37</v>
      </c>
      <c r="D18" s="261"/>
      <c r="E18" s="261">
        <f>MAX('Trending Data'!AG188:AG205)</f>
        <v>9.7299999999999969</v>
      </c>
      <c r="F18" s="261"/>
      <c r="G18" s="150">
        <v>20</v>
      </c>
      <c r="H18" s="150">
        <v>10</v>
      </c>
    </row>
    <row r="19" spans="2:8" x14ac:dyDescent="0.25">
      <c r="B19" s="152" t="s">
        <v>244</v>
      </c>
      <c r="C19" s="261">
        <f>MAX('Trending Data'!AH188:AH205)</f>
        <v>18.699999999999996</v>
      </c>
      <c r="D19" s="261"/>
      <c r="E19" s="261">
        <f>MAX('Trending Data'!AI188:AI205)</f>
        <v>9.2639999999999993</v>
      </c>
      <c r="F19" s="261"/>
      <c r="G19" s="150">
        <v>15</v>
      </c>
      <c r="H19" s="150">
        <v>10</v>
      </c>
    </row>
    <row r="20" spans="2:8" x14ac:dyDescent="0.25">
      <c r="B20" s="152" t="s">
        <v>239</v>
      </c>
      <c r="C20" s="261">
        <f>MAX('Trending Data'!AJ188:AJ205)</f>
        <v>19.699999999999996</v>
      </c>
      <c r="D20" s="261"/>
      <c r="E20" s="261">
        <f>MAX('Trending Data'!AK188:AK205)</f>
        <v>10.390999999999998</v>
      </c>
      <c r="F20" s="261"/>
      <c r="G20" s="150">
        <v>20</v>
      </c>
      <c r="H20" s="150">
        <v>15</v>
      </c>
    </row>
    <row r="21" spans="2:8" x14ac:dyDescent="0.25">
      <c r="B21" s="153" t="s">
        <v>240</v>
      </c>
      <c r="C21" s="269">
        <f>MAX('Trending Data'!AL188:AL205)</f>
        <v>11.5</v>
      </c>
      <c r="D21" s="269"/>
      <c r="E21" s="269">
        <f>MAX('Trending Data'!AM188:AM205)</f>
        <v>9.4909090909090885</v>
      </c>
      <c r="F21" s="269"/>
      <c r="G21" s="150">
        <v>20</v>
      </c>
      <c r="H21" s="150">
        <v>14</v>
      </c>
    </row>
  </sheetData>
  <mergeCells count="19">
    <mergeCell ref="C21:D21"/>
    <mergeCell ref="E21:F21"/>
    <mergeCell ref="C19:D19"/>
    <mergeCell ref="E19:F19"/>
    <mergeCell ref="C20:D20"/>
    <mergeCell ref="E20:F20"/>
    <mergeCell ref="G15:H15"/>
    <mergeCell ref="A1:I1"/>
    <mergeCell ref="A2:H2"/>
    <mergeCell ref="A3:H3"/>
    <mergeCell ref="C18:D18"/>
    <mergeCell ref="E18:F18"/>
    <mergeCell ref="C15:D15"/>
    <mergeCell ref="E15:F15"/>
    <mergeCell ref="C16:D16"/>
    <mergeCell ref="E16:F16"/>
    <mergeCell ref="C17:D17"/>
    <mergeCell ref="E17:F17"/>
    <mergeCell ref="B7:E7"/>
  </mergeCells>
  <phoneticPr fontId="1" type="noConversion"/>
  <conditionalFormatting sqref="C16:D18 C20:D21">
    <cfRule type="cellIs" dxfId="4" priority="4" operator="between">
      <formula>20.001</formula>
      <formula>100000000000</formula>
    </cfRule>
  </conditionalFormatting>
  <conditionalFormatting sqref="E16:F19">
    <cfRule type="cellIs" dxfId="3" priority="3" operator="between">
      <formula>10.001</formula>
      <formula>100000000</formula>
    </cfRule>
  </conditionalFormatting>
  <conditionalFormatting sqref="C19:D19 E20:F20">
    <cfRule type="cellIs" dxfId="2" priority="2" operator="between">
      <formula>15.001</formula>
      <formula>1000000000</formula>
    </cfRule>
  </conditionalFormatting>
  <conditionalFormatting sqref="E21:F21">
    <cfRule type="cellIs" dxfId="1" priority="1" operator="between">
      <formula>14.001</formula>
      <formula>1000000</formula>
    </cfRule>
  </conditionalFormatting>
  <pageMargins left="0.75" right="0.75" top="1" bottom="1" header="0.5" footer="0.5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1"/>
  <sheetViews>
    <sheetView zoomScale="85" zoomScaleNormal="85" workbookViewId="0">
      <pane xSplit="1" ySplit="8" topLeftCell="AV54" activePane="bottomRight" state="frozen"/>
      <selection pane="topRight" activeCell="B1" sqref="B1"/>
      <selection pane="bottomLeft" activeCell="A9" sqref="A9"/>
      <selection pane="bottomRight" activeCell="BJ17" sqref="BJ17"/>
    </sheetView>
  </sheetViews>
  <sheetFormatPr defaultColWidth="9.21875" defaultRowHeight="13.2" x14ac:dyDescent="0.25"/>
  <cols>
    <col min="1" max="1" width="14" style="240" customWidth="1"/>
    <col min="2" max="4" width="8.77734375" style="4" customWidth="1"/>
    <col min="5" max="5" width="13.77734375" style="249" bestFit="1" customWidth="1"/>
    <col min="6" max="6" width="10" style="4" customWidth="1"/>
    <col min="7" max="13" width="8.77734375" style="4" customWidth="1"/>
    <col min="14" max="14" width="8.44140625" style="4" customWidth="1"/>
    <col min="15" max="15" width="8.77734375" style="4" customWidth="1"/>
    <col min="16" max="16" width="8.44140625" style="4" customWidth="1"/>
    <col min="17" max="17" width="12" style="10" customWidth="1"/>
    <col min="18" max="18" width="8.77734375" style="10" customWidth="1"/>
    <col min="19" max="19" width="9.44140625" style="10" customWidth="1"/>
    <col min="20" max="20" width="8.77734375" style="4" customWidth="1"/>
    <col min="21" max="21" width="13.6640625" style="4" customWidth="1"/>
    <col min="22" max="23" width="8.77734375" style="4" customWidth="1"/>
    <col min="24" max="24" width="10" style="4" customWidth="1"/>
    <col min="25" max="25" width="7.21875" style="4" customWidth="1"/>
    <col min="26" max="29" width="8.77734375" style="4" customWidth="1"/>
    <col min="30" max="30" width="11" style="4" customWidth="1"/>
    <col min="31" max="31" width="8.77734375" style="4" customWidth="1"/>
    <col min="32" max="32" width="8" style="4" customWidth="1"/>
    <col min="33" max="33" width="8.77734375" style="4" customWidth="1"/>
    <col min="34" max="34" width="9.77734375" style="4" customWidth="1"/>
    <col min="35" max="36" width="8.77734375" style="4" customWidth="1"/>
    <col min="37" max="37" width="10.5546875" style="4" customWidth="1"/>
    <col min="38" max="38" width="7.21875" style="4" customWidth="1"/>
    <col min="39" max="42" width="8.77734375" style="4" customWidth="1"/>
    <col min="43" max="51" width="9.21875" style="4"/>
    <col min="52" max="52" width="8.5546875" style="4" customWidth="1"/>
    <col min="53" max="58" width="9.44140625" style="4" bestFit="1" customWidth="1"/>
    <col min="59" max="59" width="8.21875" style="4" customWidth="1"/>
    <col min="60" max="60" width="11" style="4" bestFit="1" customWidth="1"/>
    <col min="61" max="61" width="9.21875" style="4" customWidth="1"/>
    <col min="62" max="62" width="9.44140625" style="4" bestFit="1" customWidth="1"/>
    <col min="63" max="63" width="12.21875" style="4" bestFit="1" customWidth="1"/>
    <col min="64" max="64" width="9.44140625" style="4" bestFit="1" customWidth="1"/>
    <col min="65" max="65" width="11.44140625" style="4" customWidth="1"/>
    <col min="66" max="66" width="16.21875" style="4" customWidth="1"/>
    <col min="67" max="16384" width="9.21875" style="4"/>
  </cols>
  <sheetData>
    <row r="1" spans="1:66" ht="15.6" x14ac:dyDescent="0.3">
      <c r="A1" s="274" t="str">
        <f>Summary!A1</f>
        <v>THAMES-COROMANDEL WASTE WATER TREATMENT PLANTS</v>
      </c>
      <c r="B1" s="275"/>
      <c r="C1" s="275"/>
      <c r="D1" s="275"/>
      <c r="E1" s="275"/>
      <c r="F1" s="275"/>
      <c r="G1" s="275"/>
      <c r="H1" s="275"/>
      <c r="I1" s="27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</row>
    <row r="2" spans="1:66" ht="15.6" x14ac:dyDescent="0.3">
      <c r="A2" s="272" t="s">
        <v>192</v>
      </c>
      <c r="B2" s="273"/>
      <c r="C2" s="273"/>
      <c r="D2" s="273"/>
      <c r="E2" s="273"/>
      <c r="F2" s="273"/>
      <c r="G2" s="273"/>
      <c r="H2" s="273"/>
      <c r="I2" s="273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</row>
    <row r="3" spans="1:66" ht="15.6" x14ac:dyDescent="0.3">
      <c r="A3" s="270" t="s">
        <v>270</v>
      </c>
      <c r="B3" s="271"/>
      <c r="C3" s="271"/>
      <c r="D3" s="271"/>
      <c r="E3" s="271"/>
      <c r="F3" s="271"/>
      <c r="G3" s="271"/>
      <c r="H3" s="271"/>
      <c r="I3" s="271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</row>
    <row r="4" spans="1:66" ht="13.8" thickBot="1" x14ac:dyDescent="0.3">
      <c r="A4" s="229"/>
    </row>
    <row r="5" spans="1:66" ht="12.75" customHeight="1" thickBot="1" x14ac:dyDescent="0.3">
      <c r="A5" s="230" t="s">
        <v>67</v>
      </c>
      <c r="B5" s="31" t="s">
        <v>68</v>
      </c>
      <c r="C5" s="279" t="s">
        <v>66</v>
      </c>
      <c r="D5" s="280"/>
      <c r="E5" s="281"/>
      <c r="F5" s="279" t="s">
        <v>56</v>
      </c>
      <c r="G5" s="281"/>
      <c r="H5" s="279" t="s">
        <v>89</v>
      </c>
      <c r="I5" s="281"/>
      <c r="J5" s="279" t="s">
        <v>57</v>
      </c>
      <c r="K5" s="280"/>
      <c r="L5" s="281"/>
      <c r="M5" s="276" t="s">
        <v>62</v>
      </c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8"/>
      <c r="Z5" s="276" t="s">
        <v>52</v>
      </c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8"/>
      <c r="AM5" s="276" t="s">
        <v>64</v>
      </c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8"/>
      <c r="AZ5" s="276" t="s">
        <v>63</v>
      </c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8"/>
      <c r="BM5" s="31" t="s">
        <v>1</v>
      </c>
      <c r="BN5" s="28"/>
    </row>
    <row r="6" spans="1:66" s="7" customFormat="1" ht="12.75" hidden="1" customHeight="1" x14ac:dyDescent="0.25">
      <c r="A6" s="231"/>
      <c r="B6" s="18" t="s">
        <v>49</v>
      </c>
      <c r="C6" s="17" t="s">
        <v>92</v>
      </c>
      <c r="D6" s="14"/>
      <c r="E6" s="250" t="s">
        <v>93</v>
      </c>
      <c r="F6" s="15" t="s">
        <v>94</v>
      </c>
      <c r="G6" s="16" t="s">
        <v>95</v>
      </c>
      <c r="H6" s="15" t="s">
        <v>97</v>
      </c>
      <c r="I6" s="16" t="s">
        <v>96</v>
      </c>
      <c r="J6" s="15" t="s">
        <v>98</v>
      </c>
      <c r="K6" s="13" t="s">
        <v>99</v>
      </c>
      <c r="L6" s="16" t="s">
        <v>100</v>
      </c>
      <c r="M6" s="13"/>
      <c r="N6" s="6" t="s">
        <v>3</v>
      </c>
      <c r="O6" s="4" t="s">
        <v>4</v>
      </c>
      <c r="P6" s="4" t="s">
        <v>5</v>
      </c>
      <c r="Q6" s="4" t="s">
        <v>6</v>
      </c>
      <c r="R6" s="4" t="s">
        <v>7</v>
      </c>
      <c r="S6" s="4" t="s">
        <v>8</v>
      </c>
      <c r="T6" s="4" t="s">
        <v>9</v>
      </c>
      <c r="U6" s="4" t="s">
        <v>10</v>
      </c>
      <c r="V6" s="4" t="s">
        <v>11</v>
      </c>
      <c r="W6" s="4" t="s">
        <v>12</v>
      </c>
      <c r="X6" s="4" t="s">
        <v>13</v>
      </c>
      <c r="Y6" s="5" t="s">
        <v>50</v>
      </c>
      <c r="Z6" s="6"/>
      <c r="AA6" s="4" t="s">
        <v>14</v>
      </c>
      <c r="AB6" s="4" t="s">
        <v>15</v>
      </c>
      <c r="AC6" s="4" t="s">
        <v>16</v>
      </c>
      <c r="AD6" s="4" t="s">
        <v>17</v>
      </c>
      <c r="AE6" s="4" t="s">
        <v>18</v>
      </c>
      <c r="AF6" s="4" t="s">
        <v>19</v>
      </c>
      <c r="AG6" s="4" t="s">
        <v>20</v>
      </c>
      <c r="AH6" s="4" t="s">
        <v>21</v>
      </c>
      <c r="AI6" s="4" t="s">
        <v>22</v>
      </c>
      <c r="AJ6" s="4" t="s">
        <v>23</v>
      </c>
      <c r="AK6" s="4" t="s">
        <v>24</v>
      </c>
      <c r="AL6" s="5" t="s">
        <v>25</v>
      </c>
      <c r="AM6" s="4"/>
      <c r="AN6" s="6" t="s">
        <v>26</v>
      </c>
      <c r="AO6" s="4" t="s">
        <v>27</v>
      </c>
      <c r="AP6" s="4" t="s">
        <v>28</v>
      </c>
      <c r="AQ6" s="4" t="s">
        <v>29</v>
      </c>
      <c r="AR6" s="4" t="s">
        <v>30</v>
      </c>
      <c r="AS6" s="4" t="s">
        <v>31</v>
      </c>
      <c r="AT6" s="4" t="s">
        <v>32</v>
      </c>
      <c r="AU6" s="4" t="s">
        <v>33</v>
      </c>
      <c r="AV6" s="4" t="s">
        <v>34</v>
      </c>
      <c r="AW6" s="4" t="s">
        <v>35</v>
      </c>
      <c r="AX6" s="4" t="s">
        <v>36</v>
      </c>
      <c r="AY6" s="5" t="s">
        <v>37</v>
      </c>
      <c r="AZ6" s="4"/>
      <c r="BA6" s="6" t="s">
        <v>38</v>
      </c>
      <c r="BB6" s="4" t="s">
        <v>39</v>
      </c>
      <c r="BC6" s="4" t="s">
        <v>40</v>
      </c>
      <c r="BD6" s="4" t="s">
        <v>41</v>
      </c>
      <c r="BE6" s="4" t="s">
        <v>42</v>
      </c>
      <c r="BF6" s="4" t="s">
        <v>43</v>
      </c>
      <c r="BG6" s="4" t="s">
        <v>44</v>
      </c>
      <c r="BH6" s="4" t="s">
        <v>45</v>
      </c>
      <c r="BI6" s="4" t="s">
        <v>46</v>
      </c>
      <c r="BJ6" s="4" t="s">
        <v>47</v>
      </c>
      <c r="BK6" s="4" t="s">
        <v>48</v>
      </c>
      <c r="BL6" s="5" t="s">
        <v>51</v>
      </c>
      <c r="BM6" s="5"/>
      <c r="BN6" s="6"/>
    </row>
    <row r="7" spans="1:66" x14ac:dyDescent="0.25">
      <c r="A7" s="232"/>
      <c r="B7" s="32" t="s">
        <v>68</v>
      </c>
      <c r="C7" s="33" t="s">
        <v>69</v>
      </c>
      <c r="D7" s="34" t="s">
        <v>101</v>
      </c>
      <c r="E7" s="127" t="s">
        <v>70</v>
      </c>
      <c r="F7" s="33" t="s">
        <v>72</v>
      </c>
      <c r="G7" s="35" t="s">
        <v>71</v>
      </c>
      <c r="H7" s="33" t="s">
        <v>72</v>
      </c>
      <c r="I7" s="35" t="s">
        <v>71</v>
      </c>
      <c r="J7" s="33" t="s">
        <v>72</v>
      </c>
      <c r="K7" s="34" t="s">
        <v>71</v>
      </c>
      <c r="L7" s="35" t="s">
        <v>90</v>
      </c>
      <c r="M7" s="33" t="s">
        <v>0</v>
      </c>
      <c r="N7" s="36" t="s">
        <v>65</v>
      </c>
      <c r="O7" s="36" t="s">
        <v>82</v>
      </c>
      <c r="P7" s="36" t="s">
        <v>53</v>
      </c>
      <c r="Q7" s="34" t="s">
        <v>213</v>
      </c>
      <c r="R7" s="34" t="s">
        <v>84</v>
      </c>
      <c r="S7" s="34" t="s">
        <v>58</v>
      </c>
      <c r="T7" s="34" t="s">
        <v>55</v>
      </c>
      <c r="U7" s="34" t="s">
        <v>83</v>
      </c>
      <c r="V7" s="36" t="s">
        <v>87</v>
      </c>
      <c r="W7" s="36" t="s">
        <v>59</v>
      </c>
      <c r="X7" s="36" t="s">
        <v>60</v>
      </c>
      <c r="Y7" s="35" t="s">
        <v>72</v>
      </c>
      <c r="Z7" s="33" t="s">
        <v>0</v>
      </c>
      <c r="AA7" s="36" t="s">
        <v>65</v>
      </c>
      <c r="AB7" s="36" t="s">
        <v>82</v>
      </c>
      <c r="AC7" s="36" t="s">
        <v>53</v>
      </c>
      <c r="AD7" s="34" t="s">
        <v>213</v>
      </c>
      <c r="AE7" s="34" t="s">
        <v>84</v>
      </c>
      <c r="AF7" s="34" t="s">
        <v>58</v>
      </c>
      <c r="AG7" s="34" t="s">
        <v>55</v>
      </c>
      <c r="AH7" s="34" t="s">
        <v>83</v>
      </c>
      <c r="AI7" s="36" t="s">
        <v>87</v>
      </c>
      <c r="AJ7" s="36" t="s">
        <v>59</v>
      </c>
      <c r="AK7" s="36" t="s">
        <v>60</v>
      </c>
      <c r="AL7" s="35" t="s">
        <v>72</v>
      </c>
      <c r="AM7" s="34" t="s">
        <v>0</v>
      </c>
      <c r="AN7" s="36" t="s">
        <v>65</v>
      </c>
      <c r="AO7" s="36" t="s">
        <v>82</v>
      </c>
      <c r="AP7" s="36" t="s">
        <v>53</v>
      </c>
      <c r="AQ7" s="34" t="s">
        <v>213</v>
      </c>
      <c r="AR7" s="34" t="s">
        <v>84</v>
      </c>
      <c r="AS7" s="34" t="s">
        <v>58</v>
      </c>
      <c r="AT7" s="34" t="s">
        <v>55</v>
      </c>
      <c r="AU7" s="34" t="s">
        <v>83</v>
      </c>
      <c r="AV7" s="36" t="s">
        <v>87</v>
      </c>
      <c r="AW7" s="36" t="s">
        <v>59</v>
      </c>
      <c r="AX7" s="36" t="s">
        <v>60</v>
      </c>
      <c r="AY7" s="35" t="s">
        <v>72</v>
      </c>
      <c r="AZ7" s="34" t="s">
        <v>0</v>
      </c>
      <c r="BA7" s="36" t="s">
        <v>65</v>
      </c>
      <c r="BB7" s="36" t="s">
        <v>82</v>
      </c>
      <c r="BC7" s="36" t="s">
        <v>53</v>
      </c>
      <c r="BD7" s="34" t="s">
        <v>213</v>
      </c>
      <c r="BE7" s="34" t="s">
        <v>84</v>
      </c>
      <c r="BF7" s="34" t="s">
        <v>58</v>
      </c>
      <c r="BG7" s="34" t="s">
        <v>55</v>
      </c>
      <c r="BH7" s="34" t="s">
        <v>83</v>
      </c>
      <c r="BI7" s="36" t="s">
        <v>87</v>
      </c>
      <c r="BJ7" s="36" t="s">
        <v>59</v>
      </c>
      <c r="BK7" s="36" t="s">
        <v>60</v>
      </c>
      <c r="BL7" s="35" t="s">
        <v>72</v>
      </c>
      <c r="BM7" s="35" t="s">
        <v>0</v>
      </c>
      <c r="BN7" s="19" t="s">
        <v>81</v>
      </c>
    </row>
    <row r="8" spans="1:66" ht="13.8" thickBot="1" x14ac:dyDescent="0.3">
      <c r="A8" s="232"/>
      <c r="B8" s="32" t="s">
        <v>73</v>
      </c>
      <c r="C8" s="33" t="s">
        <v>74</v>
      </c>
      <c r="D8" s="34" t="s">
        <v>74</v>
      </c>
      <c r="E8" s="127" t="s">
        <v>74</v>
      </c>
      <c r="F8" s="33" t="s">
        <v>91</v>
      </c>
      <c r="G8" s="35" t="s">
        <v>88</v>
      </c>
      <c r="H8" s="33" t="s">
        <v>91</v>
      </c>
      <c r="I8" s="35" t="s">
        <v>88</v>
      </c>
      <c r="J8" s="33" t="s">
        <v>91</v>
      </c>
      <c r="K8" s="34" t="s">
        <v>88</v>
      </c>
      <c r="L8" s="35" t="s">
        <v>73</v>
      </c>
      <c r="M8" s="33"/>
      <c r="N8" s="36" t="s">
        <v>75</v>
      </c>
      <c r="O8" s="36" t="s">
        <v>88</v>
      </c>
      <c r="P8" s="36" t="s">
        <v>88</v>
      </c>
      <c r="Q8" s="34" t="s">
        <v>75</v>
      </c>
      <c r="R8" s="34" t="s">
        <v>75</v>
      </c>
      <c r="S8" s="34" t="s">
        <v>75</v>
      </c>
      <c r="T8" s="34" t="s">
        <v>75</v>
      </c>
      <c r="U8" s="34" t="s">
        <v>76</v>
      </c>
      <c r="V8" s="34" t="s">
        <v>76</v>
      </c>
      <c r="W8" s="36" t="s">
        <v>61</v>
      </c>
      <c r="X8" s="37" t="s">
        <v>268</v>
      </c>
      <c r="Y8" s="35" t="s">
        <v>91</v>
      </c>
      <c r="Z8" s="33"/>
      <c r="AA8" s="36" t="s">
        <v>75</v>
      </c>
      <c r="AB8" s="36" t="s">
        <v>88</v>
      </c>
      <c r="AC8" s="36" t="s">
        <v>88</v>
      </c>
      <c r="AD8" s="34" t="s">
        <v>75</v>
      </c>
      <c r="AE8" s="34" t="s">
        <v>75</v>
      </c>
      <c r="AF8" s="34" t="s">
        <v>75</v>
      </c>
      <c r="AG8" s="34" t="s">
        <v>75</v>
      </c>
      <c r="AH8" s="34" t="s">
        <v>76</v>
      </c>
      <c r="AI8" s="34" t="s">
        <v>76</v>
      </c>
      <c r="AJ8" s="36" t="s">
        <v>61</v>
      </c>
      <c r="AK8" s="37" t="s">
        <v>268</v>
      </c>
      <c r="AL8" s="35" t="s">
        <v>91</v>
      </c>
      <c r="AM8" s="34"/>
      <c r="AN8" s="36" t="s">
        <v>75</v>
      </c>
      <c r="AO8" s="36" t="s">
        <v>88</v>
      </c>
      <c r="AP8" s="36" t="s">
        <v>88</v>
      </c>
      <c r="AQ8" s="34" t="s">
        <v>75</v>
      </c>
      <c r="AR8" s="34" t="s">
        <v>75</v>
      </c>
      <c r="AS8" s="34" t="s">
        <v>75</v>
      </c>
      <c r="AT8" s="34" t="s">
        <v>75</v>
      </c>
      <c r="AU8" s="34" t="s">
        <v>76</v>
      </c>
      <c r="AV8" s="34" t="s">
        <v>76</v>
      </c>
      <c r="AW8" s="36" t="s">
        <v>61</v>
      </c>
      <c r="AX8" s="37" t="s">
        <v>268</v>
      </c>
      <c r="AY8" s="35" t="s">
        <v>91</v>
      </c>
      <c r="AZ8" s="34"/>
      <c r="BA8" s="36" t="s">
        <v>75</v>
      </c>
      <c r="BB8" s="36" t="s">
        <v>88</v>
      </c>
      <c r="BC8" s="36" t="s">
        <v>88</v>
      </c>
      <c r="BD8" s="34" t="s">
        <v>75</v>
      </c>
      <c r="BE8" s="34" t="s">
        <v>75</v>
      </c>
      <c r="BF8" s="34" t="s">
        <v>75</v>
      </c>
      <c r="BG8" s="34" t="s">
        <v>75</v>
      </c>
      <c r="BH8" s="34" t="s">
        <v>76</v>
      </c>
      <c r="BI8" s="34" t="s">
        <v>76</v>
      </c>
      <c r="BJ8" s="36" t="s">
        <v>61</v>
      </c>
      <c r="BK8" s="37" t="s">
        <v>268</v>
      </c>
      <c r="BL8" s="35" t="s">
        <v>91</v>
      </c>
      <c r="BM8" s="35"/>
      <c r="BN8" s="24"/>
    </row>
    <row r="9" spans="1:66" x14ac:dyDescent="0.25">
      <c r="A9" s="241">
        <v>43922</v>
      </c>
      <c r="B9" s="81">
        <v>0.2</v>
      </c>
      <c r="C9" s="124">
        <v>31</v>
      </c>
      <c r="D9" s="80"/>
      <c r="E9" s="251">
        <v>0</v>
      </c>
      <c r="F9" s="124">
        <v>6.99</v>
      </c>
      <c r="G9" s="81">
        <v>6.64</v>
      </c>
      <c r="H9" s="124">
        <v>7.38</v>
      </c>
      <c r="I9" s="81">
        <v>6.86</v>
      </c>
      <c r="J9" s="124">
        <v>7.66</v>
      </c>
      <c r="K9" s="80">
        <v>7.54</v>
      </c>
      <c r="L9" s="81">
        <v>840</v>
      </c>
      <c r="M9" s="77">
        <v>0.21875</v>
      </c>
      <c r="N9" s="80">
        <v>24</v>
      </c>
      <c r="O9" s="79">
        <v>110</v>
      </c>
      <c r="P9" s="79">
        <v>4.5</v>
      </c>
      <c r="Q9" s="79">
        <v>0.17</v>
      </c>
      <c r="R9" s="80">
        <v>10</v>
      </c>
      <c r="S9" s="80">
        <v>14</v>
      </c>
      <c r="T9" s="80">
        <v>11</v>
      </c>
      <c r="U9" s="80">
        <v>580</v>
      </c>
      <c r="V9" s="80">
        <v>5200</v>
      </c>
      <c r="W9" s="80">
        <v>65</v>
      </c>
      <c r="X9" s="80">
        <v>946</v>
      </c>
      <c r="Y9" s="81">
        <v>7.43</v>
      </c>
      <c r="Z9" s="82">
        <v>0.21875</v>
      </c>
      <c r="AA9" s="80">
        <v>0.56999999999999995</v>
      </c>
      <c r="AB9" s="80">
        <v>1.8</v>
      </c>
      <c r="AC9" s="80">
        <v>4.4000000000000004</v>
      </c>
      <c r="AD9" s="80">
        <v>0.1</v>
      </c>
      <c r="AE9" s="80">
        <v>1.6</v>
      </c>
      <c r="AF9" s="80">
        <v>11</v>
      </c>
      <c r="AG9" s="80">
        <v>11</v>
      </c>
      <c r="AH9" s="80" t="s">
        <v>272</v>
      </c>
      <c r="AI9" s="80" t="s">
        <v>272</v>
      </c>
      <c r="AJ9" s="80">
        <v>0.15</v>
      </c>
      <c r="AK9" s="80">
        <v>818</v>
      </c>
      <c r="AL9" s="81">
        <v>7.61</v>
      </c>
      <c r="AM9" s="82">
        <v>0.21875</v>
      </c>
      <c r="AN9" s="80">
        <v>0.68</v>
      </c>
      <c r="AO9" s="80">
        <v>47</v>
      </c>
      <c r="AP9" s="80">
        <v>1.6E-2</v>
      </c>
      <c r="AQ9" s="80">
        <v>0.2</v>
      </c>
      <c r="AR9" s="80">
        <v>0.55000000000000004</v>
      </c>
      <c r="AS9" s="80">
        <v>0.23</v>
      </c>
      <c r="AT9" s="80">
        <v>0.18</v>
      </c>
      <c r="AU9" s="80">
        <v>220</v>
      </c>
      <c r="AV9" s="80">
        <v>140</v>
      </c>
      <c r="AW9" s="80">
        <v>4.7</v>
      </c>
      <c r="AX9" s="80">
        <v>48.5</v>
      </c>
      <c r="AY9" s="81">
        <v>6.95</v>
      </c>
      <c r="AZ9" s="82">
        <v>0.21875</v>
      </c>
      <c r="BA9" s="80">
        <v>0.62</v>
      </c>
      <c r="BB9" s="80">
        <v>44</v>
      </c>
      <c r="BC9" s="80">
        <v>5.4999999999999997E-3</v>
      </c>
      <c r="BD9" s="80">
        <v>7.3999999999999996E-2</v>
      </c>
      <c r="BE9" s="80">
        <v>0.34</v>
      </c>
      <c r="BF9" s="80">
        <v>7.0000000000000007E-2</v>
      </c>
      <c r="BG9" s="80">
        <v>0.05</v>
      </c>
      <c r="BH9" s="80">
        <v>370</v>
      </c>
      <c r="BI9" s="80">
        <v>250</v>
      </c>
      <c r="BJ9" s="80">
        <v>1.5</v>
      </c>
      <c r="BK9" s="80">
        <v>55.5</v>
      </c>
      <c r="BL9" s="81">
        <v>7.53</v>
      </c>
      <c r="BM9" s="203">
        <v>0.21875</v>
      </c>
      <c r="BN9" s="29">
        <v>700</v>
      </c>
    </row>
    <row r="10" spans="1:66" x14ac:dyDescent="0.25">
      <c r="A10" s="105">
        <v>43923</v>
      </c>
      <c r="B10" s="85">
        <v>0.2</v>
      </c>
      <c r="C10" s="86">
        <v>46</v>
      </c>
      <c r="D10" s="29"/>
      <c r="E10" s="252">
        <v>286</v>
      </c>
      <c r="F10" s="86">
        <v>6.98</v>
      </c>
      <c r="G10" s="85">
        <v>7.82</v>
      </c>
      <c r="H10" s="86">
        <v>7.48</v>
      </c>
      <c r="I10" s="85">
        <v>8.77</v>
      </c>
      <c r="J10" s="86">
        <v>7.7</v>
      </c>
      <c r="K10" s="29">
        <v>7.55</v>
      </c>
      <c r="L10" s="85">
        <v>740</v>
      </c>
      <c r="M10" s="83" t="s">
        <v>80</v>
      </c>
      <c r="N10" s="29"/>
      <c r="O10" s="84"/>
      <c r="P10" s="84"/>
      <c r="Q10" s="84"/>
      <c r="R10" s="29"/>
      <c r="S10" s="29"/>
      <c r="T10" s="29"/>
      <c r="U10" s="29"/>
      <c r="V10" s="29"/>
      <c r="W10" s="29"/>
      <c r="X10" s="29"/>
      <c r="Y10" s="85"/>
      <c r="Z10" s="73" t="s">
        <v>80</v>
      </c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85"/>
      <c r="AM10" s="73" t="s">
        <v>80</v>
      </c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85"/>
      <c r="AZ10" s="73" t="s">
        <v>80</v>
      </c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85"/>
      <c r="BM10" s="204" t="s">
        <v>80</v>
      </c>
      <c r="BN10" s="29">
        <v>700</v>
      </c>
    </row>
    <row r="11" spans="1:66" x14ac:dyDescent="0.25">
      <c r="A11" s="105">
        <v>43924</v>
      </c>
      <c r="B11" s="85">
        <v>0.2</v>
      </c>
      <c r="C11" s="86">
        <v>23</v>
      </c>
      <c r="D11" s="29"/>
      <c r="E11" s="252">
        <v>0</v>
      </c>
      <c r="F11" s="86">
        <v>7.01</v>
      </c>
      <c r="G11" s="85">
        <v>5.72</v>
      </c>
      <c r="H11" s="86">
        <v>7.6</v>
      </c>
      <c r="I11" s="85">
        <v>6.12</v>
      </c>
      <c r="J11" s="86">
        <v>7.41</v>
      </c>
      <c r="K11" s="29">
        <v>7.55</v>
      </c>
      <c r="L11" s="85">
        <v>760</v>
      </c>
      <c r="M11" s="83" t="s">
        <v>80</v>
      </c>
      <c r="N11" s="29"/>
      <c r="O11" s="84"/>
      <c r="P11" s="84"/>
      <c r="Q11" s="84"/>
      <c r="R11" s="29"/>
      <c r="S11" s="29"/>
      <c r="T11" s="29"/>
      <c r="U11" s="29"/>
      <c r="V11" s="29"/>
      <c r="W11" s="29"/>
      <c r="X11" s="29"/>
      <c r="Y11" s="85"/>
      <c r="Z11" s="73" t="s">
        <v>80</v>
      </c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85"/>
      <c r="AM11" s="73" t="s">
        <v>80</v>
      </c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85"/>
      <c r="AZ11" s="73" t="s">
        <v>80</v>
      </c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85"/>
      <c r="BM11" s="204" t="s">
        <v>80</v>
      </c>
      <c r="BN11" s="29">
        <v>700</v>
      </c>
    </row>
    <row r="12" spans="1:66" x14ac:dyDescent="0.25">
      <c r="A12" s="105">
        <v>43925</v>
      </c>
      <c r="B12" s="85">
        <v>0.2</v>
      </c>
      <c r="C12" s="86">
        <v>34</v>
      </c>
      <c r="D12" s="29"/>
      <c r="E12" s="252" t="s">
        <v>80</v>
      </c>
      <c r="F12" s="86"/>
      <c r="G12" s="85"/>
      <c r="H12" s="86"/>
      <c r="I12" s="85"/>
      <c r="J12" s="86"/>
      <c r="K12" s="29"/>
      <c r="L12" s="85" t="s">
        <v>80</v>
      </c>
      <c r="M12" s="83" t="s">
        <v>80</v>
      </c>
      <c r="N12" s="29"/>
      <c r="O12" s="84"/>
      <c r="P12" s="84"/>
      <c r="Q12" s="84"/>
      <c r="R12" s="29"/>
      <c r="S12" s="29"/>
      <c r="T12" s="29"/>
      <c r="U12" s="29"/>
      <c r="V12" s="29"/>
      <c r="W12" s="29"/>
      <c r="X12" s="29"/>
      <c r="Y12" s="85"/>
      <c r="Z12" s="73" t="s">
        <v>80</v>
      </c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85"/>
      <c r="AM12" s="73" t="s">
        <v>80</v>
      </c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85"/>
      <c r="AZ12" s="73" t="s">
        <v>80</v>
      </c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85"/>
      <c r="BM12" s="204" t="s">
        <v>80</v>
      </c>
      <c r="BN12" s="29">
        <v>700</v>
      </c>
    </row>
    <row r="13" spans="1:66" x14ac:dyDescent="0.25">
      <c r="A13" s="105">
        <v>43926</v>
      </c>
      <c r="B13" s="85">
        <v>0</v>
      </c>
      <c r="C13" s="86">
        <v>38</v>
      </c>
      <c r="D13" s="29"/>
      <c r="E13" s="252" t="s">
        <v>80</v>
      </c>
      <c r="F13" s="86"/>
      <c r="G13" s="85"/>
      <c r="H13" s="86"/>
      <c r="I13" s="85"/>
      <c r="J13" s="86"/>
      <c r="K13" s="29"/>
      <c r="L13" s="85" t="s">
        <v>80</v>
      </c>
      <c r="M13" s="83" t="s">
        <v>80</v>
      </c>
      <c r="N13" s="29"/>
      <c r="O13" s="84"/>
      <c r="P13" s="84"/>
      <c r="Q13" s="84"/>
      <c r="R13" s="29"/>
      <c r="S13" s="29"/>
      <c r="T13" s="29"/>
      <c r="U13" s="29"/>
      <c r="V13" s="29"/>
      <c r="W13" s="29"/>
      <c r="X13" s="29"/>
      <c r="Y13" s="85"/>
      <c r="Z13" s="73" t="s">
        <v>80</v>
      </c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85"/>
      <c r="AM13" s="73" t="s">
        <v>80</v>
      </c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85"/>
      <c r="AZ13" s="73" t="s">
        <v>80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85"/>
      <c r="BM13" s="204" t="s">
        <v>80</v>
      </c>
      <c r="BN13" s="29">
        <v>700</v>
      </c>
    </row>
    <row r="14" spans="1:66" x14ac:dyDescent="0.25">
      <c r="A14" s="105">
        <v>43927</v>
      </c>
      <c r="B14" s="85">
        <v>0</v>
      </c>
      <c r="C14" s="86">
        <v>31</v>
      </c>
      <c r="D14" s="29"/>
      <c r="E14" s="252">
        <v>0</v>
      </c>
      <c r="F14" s="86">
        <v>7.31</v>
      </c>
      <c r="G14" s="85">
        <v>10.33</v>
      </c>
      <c r="H14" s="86">
        <v>7.79</v>
      </c>
      <c r="I14" s="85">
        <v>12.09</v>
      </c>
      <c r="J14" s="86">
        <v>7.91</v>
      </c>
      <c r="K14" s="29">
        <v>8.4</v>
      </c>
      <c r="L14" s="85">
        <v>800</v>
      </c>
      <c r="M14" s="83" t="s">
        <v>80</v>
      </c>
      <c r="N14" s="29"/>
      <c r="O14" s="84"/>
      <c r="P14" s="84"/>
      <c r="Q14" s="84"/>
      <c r="R14" s="29"/>
      <c r="S14" s="29"/>
      <c r="T14" s="29"/>
      <c r="U14" s="29"/>
      <c r="V14" s="29"/>
      <c r="W14" s="29"/>
      <c r="X14" s="29"/>
      <c r="Y14" s="85"/>
      <c r="Z14" s="73" t="s">
        <v>80</v>
      </c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85"/>
      <c r="AM14" s="73" t="s">
        <v>80</v>
      </c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85"/>
      <c r="AZ14" s="73" t="s">
        <v>80</v>
      </c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85"/>
      <c r="BM14" s="204" t="s">
        <v>80</v>
      </c>
      <c r="BN14" s="29">
        <v>700</v>
      </c>
    </row>
    <row r="15" spans="1:66" x14ac:dyDescent="0.25">
      <c r="A15" s="105">
        <v>43928</v>
      </c>
      <c r="B15" s="85">
        <v>0</v>
      </c>
      <c r="C15" s="86">
        <v>40</v>
      </c>
      <c r="D15" s="29"/>
      <c r="E15" s="252">
        <v>0</v>
      </c>
      <c r="F15" s="86">
        <v>7.13</v>
      </c>
      <c r="G15" s="85">
        <v>10.11</v>
      </c>
      <c r="H15" s="86">
        <v>7.98</v>
      </c>
      <c r="I15" s="85">
        <v>14.307</v>
      </c>
      <c r="J15" s="86">
        <v>8.5</v>
      </c>
      <c r="K15" s="29">
        <v>15.64</v>
      </c>
      <c r="L15" s="85">
        <v>800</v>
      </c>
      <c r="M15" s="83" t="s">
        <v>80</v>
      </c>
      <c r="N15" s="29"/>
      <c r="O15" s="84"/>
      <c r="P15" s="84"/>
      <c r="Q15" s="84"/>
      <c r="R15" s="29"/>
      <c r="S15" s="29"/>
      <c r="T15" s="29"/>
      <c r="U15" s="29"/>
      <c r="V15" s="29"/>
      <c r="W15" s="29"/>
      <c r="X15" s="29"/>
      <c r="Y15" s="85"/>
      <c r="Z15" s="73" t="s">
        <v>80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85"/>
      <c r="AM15" s="73" t="s">
        <v>80</v>
      </c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85"/>
      <c r="AZ15" s="73" t="s">
        <v>80</v>
      </c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85"/>
      <c r="BM15" s="204" t="s">
        <v>80</v>
      </c>
      <c r="BN15" s="29">
        <v>700</v>
      </c>
    </row>
    <row r="16" spans="1:66" x14ac:dyDescent="0.25">
      <c r="A16" s="105">
        <v>43929</v>
      </c>
      <c r="B16" s="85">
        <v>0</v>
      </c>
      <c r="C16" s="86">
        <v>27</v>
      </c>
      <c r="D16" s="29"/>
      <c r="E16" s="252">
        <v>0</v>
      </c>
      <c r="F16" s="86">
        <v>7.08</v>
      </c>
      <c r="G16" s="85">
        <v>6.78</v>
      </c>
      <c r="H16" s="86">
        <v>7.96</v>
      </c>
      <c r="I16" s="85">
        <v>15.05</v>
      </c>
      <c r="J16" s="86">
        <v>8.15</v>
      </c>
      <c r="K16" s="29">
        <v>11.1</v>
      </c>
      <c r="L16" s="85">
        <v>820</v>
      </c>
      <c r="M16" s="83" t="s">
        <v>80</v>
      </c>
      <c r="N16" s="29"/>
      <c r="O16" s="84"/>
      <c r="P16" s="84"/>
      <c r="Q16" s="84"/>
      <c r="R16" s="29"/>
      <c r="S16" s="29"/>
      <c r="T16" s="29"/>
      <c r="U16" s="29"/>
      <c r="V16" s="29"/>
      <c r="W16" s="29"/>
      <c r="X16" s="29"/>
      <c r="Y16" s="85"/>
      <c r="Z16" s="73" t="s">
        <v>80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85"/>
      <c r="AM16" s="73" t="s">
        <v>80</v>
      </c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85"/>
      <c r="AZ16" s="73" t="s">
        <v>80</v>
      </c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85"/>
      <c r="BM16" s="204" t="s">
        <v>80</v>
      </c>
      <c r="BN16" s="29">
        <v>700</v>
      </c>
    </row>
    <row r="17" spans="1:66" x14ac:dyDescent="0.25">
      <c r="A17" s="105">
        <v>43930</v>
      </c>
      <c r="B17" s="85">
        <v>1.8</v>
      </c>
      <c r="C17" s="86">
        <v>42</v>
      </c>
      <c r="D17" s="29"/>
      <c r="E17" s="252">
        <v>0</v>
      </c>
      <c r="F17" s="86">
        <v>7.03</v>
      </c>
      <c r="G17" s="85">
        <v>5.65</v>
      </c>
      <c r="H17" s="86">
        <v>7.16</v>
      </c>
      <c r="I17" s="85">
        <v>4.4000000000000004</v>
      </c>
      <c r="J17" s="86">
        <v>7.73</v>
      </c>
      <c r="K17" s="29">
        <v>9.8699999999999992</v>
      </c>
      <c r="L17" s="85">
        <v>840</v>
      </c>
      <c r="M17" s="83" t="s">
        <v>80</v>
      </c>
      <c r="N17" s="29"/>
      <c r="O17" s="84"/>
      <c r="P17" s="84"/>
      <c r="Q17" s="84"/>
      <c r="R17" s="29"/>
      <c r="S17" s="29"/>
      <c r="T17" s="29"/>
      <c r="U17" s="29"/>
      <c r="V17" s="29"/>
      <c r="W17" s="29"/>
      <c r="X17" s="29"/>
      <c r="Y17" s="85"/>
      <c r="Z17" s="73" t="s">
        <v>80</v>
      </c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85"/>
      <c r="AM17" s="73" t="s">
        <v>80</v>
      </c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85"/>
      <c r="AZ17" s="73" t="s">
        <v>80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85"/>
      <c r="BM17" s="204" t="s">
        <v>80</v>
      </c>
      <c r="BN17" s="29">
        <v>700</v>
      </c>
    </row>
    <row r="18" spans="1:66" x14ac:dyDescent="0.25">
      <c r="A18" s="105">
        <v>43931</v>
      </c>
      <c r="B18" s="85">
        <v>0.2</v>
      </c>
      <c r="C18" s="86">
        <v>27</v>
      </c>
      <c r="D18" s="29"/>
      <c r="E18" s="252">
        <v>223</v>
      </c>
      <c r="F18" s="86">
        <v>6.89</v>
      </c>
      <c r="G18" s="85">
        <v>6.24</v>
      </c>
      <c r="H18" s="86">
        <v>7.16</v>
      </c>
      <c r="I18" s="85">
        <v>4.4000000000000004</v>
      </c>
      <c r="J18" s="86">
        <v>7.21</v>
      </c>
      <c r="K18" s="29">
        <v>4.22</v>
      </c>
      <c r="L18" s="85">
        <v>770</v>
      </c>
      <c r="M18" s="83" t="s">
        <v>80</v>
      </c>
      <c r="N18" s="29"/>
      <c r="O18" s="84"/>
      <c r="P18" s="84"/>
      <c r="Q18" s="84"/>
      <c r="R18" s="29"/>
      <c r="S18" s="29"/>
      <c r="T18" s="29"/>
      <c r="U18" s="29"/>
      <c r="V18" s="29"/>
      <c r="W18" s="29"/>
      <c r="X18" s="29"/>
      <c r="Y18" s="85"/>
      <c r="Z18" s="73" t="s">
        <v>80</v>
      </c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85"/>
      <c r="AM18" s="73" t="s">
        <v>80</v>
      </c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85"/>
      <c r="AZ18" s="73" t="s">
        <v>80</v>
      </c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85"/>
      <c r="BM18" s="204" t="s">
        <v>80</v>
      </c>
      <c r="BN18" s="29">
        <v>700</v>
      </c>
    </row>
    <row r="19" spans="1:66" x14ac:dyDescent="0.25">
      <c r="A19" s="105">
        <v>43932</v>
      </c>
      <c r="B19" s="85">
        <v>0</v>
      </c>
      <c r="C19" s="86">
        <v>44</v>
      </c>
      <c r="D19" s="29"/>
      <c r="E19" s="252" t="s">
        <v>80</v>
      </c>
      <c r="F19" s="86"/>
      <c r="G19" s="85"/>
      <c r="H19" s="86"/>
      <c r="I19" s="85"/>
      <c r="J19" s="86"/>
      <c r="K19" s="29"/>
      <c r="L19" s="85" t="s">
        <v>80</v>
      </c>
      <c r="M19" s="83" t="s">
        <v>80</v>
      </c>
      <c r="N19" s="29"/>
      <c r="O19" s="84"/>
      <c r="P19" s="84"/>
      <c r="Q19" s="84"/>
      <c r="R19" s="29"/>
      <c r="S19" s="29"/>
      <c r="T19" s="29"/>
      <c r="U19" s="29"/>
      <c r="V19" s="29"/>
      <c r="W19" s="29"/>
      <c r="X19" s="29"/>
      <c r="Y19" s="85"/>
      <c r="Z19" s="73" t="s">
        <v>80</v>
      </c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85"/>
      <c r="AM19" s="73" t="s">
        <v>80</v>
      </c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85"/>
      <c r="AZ19" s="73" t="s">
        <v>80</v>
      </c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85"/>
      <c r="BM19" s="204" t="s">
        <v>80</v>
      </c>
      <c r="BN19" s="29">
        <v>700</v>
      </c>
    </row>
    <row r="20" spans="1:66" x14ac:dyDescent="0.25">
      <c r="A20" s="105">
        <v>43933</v>
      </c>
      <c r="B20" s="85">
        <v>0.8</v>
      </c>
      <c r="C20" s="86">
        <v>31</v>
      </c>
      <c r="D20" s="29"/>
      <c r="E20" s="252" t="s">
        <v>80</v>
      </c>
      <c r="F20" s="86"/>
      <c r="G20" s="85"/>
      <c r="H20" s="86"/>
      <c r="I20" s="85"/>
      <c r="J20" s="86"/>
      <c r="K20" s="29"/>
      <c r="L20" s="85" t="s">
        <v>80</v>
      </c>
      <c r="M20" s="83" t="s">
        <v>80</v>
      </c>
      <c r="N20" s="29"/>
      <c r="O20" s="84"/>
      <c r="P20" s="84"/>
      <c r="Q20" s="84"/>
      <c r="R20" s="29"/>
      <c r="S20" s="29"/>
      <c r="T20" s="29"/>
      <c r="U20" s="29"/>
      <c r="V20" s="29"/>
      <c r="W20" s="29"/>
      <c r="X20" s="29"/>
      <c r="Y20" s="85"/>
      <c r="Z20" s="73" t="s">
        <v>80</v>
      </c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85"/>
      <c r="AM20" s="73" t="s">
        <v>80</v>
      </c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85"/>
      <c r="AZ20" s="73" t="s">
        <v>80</v>
      </c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85"/>
      <c r="BM20" s="204" t="s">
        <v>80</v>
      </c>
      <c r="BN20" s="29">
        <v>700</v>
      </c>
    </row>
    <row r="21" spans="1:66" x14ac:dyDescent="0.25">
      <c r="A21" s="105">
        <v>43934</v>
      </c>
      <c r="B21" s="85">
        <v>13.2</v>
      </c>
      <c r="C21" s="86">
        <v>25</v>
      </c>
      <c r="D21" s="29"/>
      <c r="E21" s="252" t="s">
        <v>80</v>
      </c>
      <c r="F21" s="86"/>
      <c r="G21" s="85"/>
      <c r="H21" s="86"/>
      <c r="I21" s="85"/>
      <c r="J21" s="86"/>
      <c r="K21" s="29"/>
      <c r="L21" s="85" t="s">
        <v>80</v>
      </c>
      <c r="M21" s="83" t="s">
        <v>80</v>
      </c>
      <c r="N21" s="29"/>
      <c r="O21" s="84"/>
      <c r="P21" s="84"/>
      <c r="Q21" s="84"/>
      <c r="R21" s="29"/>
      <c r="S21" s="29"/>
      <c r="T21" s="29"/>
      <c r="U21" s="29"/>
      <c r="V21" s="29"/>
      <c r="W21" s="29"/>
      <c r="X21" s="29"/>
      <c r="Y21" s="85"/>
      <c r="Z21" s="73" t="s">
        <v>80</v>
      </c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85"/>
      <c r="AM21" s="73" t="s">
        <v>80</v>
      </c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85"/>
      <c r="AZ21" s="73" t="s">
        <v>80</v>
      </c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85"/>
      <c r="BM21" s="204" t="s">
        <v>80</v>
      </c>
      <c r="BN21" s="29">
        <v>700</v>
      </c>
    </row>
    <row r="22" spans="1:66" x14ac:dyDescent="0.25">
      <c r="A22" s="105">
        <v>43935</v>
      </c>
      <c r="B22" s="85">
        <v>2.2000000000000002</v>
      </c>
      <c r="C22" s="86">
        <v>37</v>
      </c>
      <c r="D22" s="29"/>
      <c r="E22" s="252">
        <v>0</v>
      </c>
      <c r="F22" s="86">
        <v>7.01</v>
      </c>
      <c r="G22" s="85">
        <v>7.02</v>
      </c>
      <c r="H22" s="86">
        <v>7.3</v>
      </c>
      <c r="I22" s="85">
        <v>4.2300000000000004</v>
      </c>
      <c r="J22" s="86">
        <v>7.78</v>
      </c>
      <c r="K22" s="29">
        <v>10.53</v>
      </c>
      <c r="L22" s="85">
        <v>830</v>
      </c>
      <c r="M22" s="83" t="s">
        <v>80</v>
      </c>
      <c r="N22" s="29"/>
      <c r="O22" s="84"/>
      <c r="P22" s="84"/>
      <c r="Q22" s="84"/>
      <c r="R22" s="29"/>
      <c r="S22" s="29"/>
      <c r="T22" s="29"/>
      <c r="U22" s="29"/>
      <c r="V22" s="29"/>
      <c r="W22" s="29"/>
      <c r="X22" s="29"/>
      <c r="Y22" s="85"/>
      <c r="Z22" s="73" t="s">
        <v>80</v>
      </c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85"/>
      <c r="AM22" s="73" t="s">
        <v>80</v>
      </c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85"/>
      <c r="AZ22" s="73" t="s">
        <v>80</v>
      </c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85"/>
      <c r="BM22" s="204" t="s">
        <v>80</v>
      </c>
      <c r="BN22" s="29">
        <v>700</v>
      </c>
    </row>
    <row r="23" spans="1:66" x14ac:dyDescent="0.25">
      <c r="A23" s="105">
        <v>43936</v>
      </c>
      <c r="B23" s="85">
        <v>1</v>
      </c>
      <c r="C23" s="86">
        <v>41</v>
      </c>
      <c r="D23" s="29"/>
      <c r="E23" s="252">
        <v>0</v>
      </c>
      <c r="F23" s="86">
        <v>7</v>
      </c>
      <c r="G23" s="85">
        <v>4.72</v>
      </c>
      <c r="H23" s="86">
        <v>7.31</v>
      </c>
      <c r="I23" s="85">
        <v>5.15</v>
      </c>
      <c r="J23" s="86">
        <v>8.23</v>
      </c>
      <c r="K23" s="29">
        <v>14.15</v>
      </c>
      <c r="L23" s="85">
        <v>840</v>
      </c>
      <c r="M23" s="83" t="s">
        <v>80</v>
      </c>
      <c r="N23" s="29"/>
      <c r="O23" s="84"/>
      <c r="P23" s="84"/>
      <c r="Q23" s="84"/>
      <c r="R23" s="29"/>
      <c r="S23" s="29"/>
      <c r="T23" s="29"/>
      <c r="U23" s="29"/>
      <c r="V23" s="29"/>
      <c r="W23" s="29"/>
      <c r="X23" s="29"/>
      <c r="Y23" s="85"/>
      <c r="Z23" s="73" t="s">
        <v>80</v>
      </c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85"/>
      <c r="AM23" s="73" t="s">
        <v>80</v>
      </c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85"/>
      <c r="AZ23" s="73" t="s">
        <v>80</v>
      </c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85"/>
      <c r="BM23" s="204" t="s">
        <v>80</v>
      </c>
      <c r="BN23" s="29">
        <v>700</v>
      </c>
    </row>
    <row r="24" spans="1:66" x14ac:dyDescent="0.25">
      <c r="A24" s="105">
        <v>43937</v>
      </c>
      <c r="B24" s="85">
        <v>0.8</v>
      </c>
      <c r="C24" s="86">
        <v>31</v>
      </c>
      <c r="D24" s="29"/>
      <c r="E24" s="252">
        <v>0</v>
      </c>
      <c r="F24" s="86">
        <v>7.09</v>
      </c>
      <c r="G24" s="85">
        <v>6.79</v>
      </c>
      <c r="H24" s="86">
        <v>7.43</v>
      </c>
      <c r="I24" s="85">
        <v>7.2</v>
      </c>
      <c r="J24" s="86">
        <v>7.99</v>
      </c>
      <c r="K24" s="29">
        <v>1218</v>
      </c>
      <c r="L24" s="85">
        <v>850</v>
      </c>
      <c r="M24" s="83" t="s">
        <v>80</v>
      </c>
      <c r="N24" s="29"/>
      <c r="O24" s="84"/>
      <c r="P24" s="84"/>
      <c r="Q24" s="84"/>
      <c r="R24" s="29"/>
      <c r="S24" s="29"/>
      <c r="T24" s="29"/>
      <c r="U24" s="29"/>
      <c r="V24" s="29"/>
      <c r="W24" s="29"/>
      <c r="X24" s="29"/>
      <c r="Y24" s="85"/>
      <c r="Z24" s="73" t="s">
        <v>80</v>
      </c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85"/>
      <c r="AM24" s="73" t="s">
        <v>80</v>
      </c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85"/>
      <c r="AZ24" s="73" t="s">
        <v>80</v>
      </c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85"/>
      <c r="BM24" s="204" t="s">
        <v>80</v>
      </c>
      <c r="BN24" s="29">
        <v>700</v>
      </c>
    </row>
    <row r="25" spans="1:66" x14ac:dyDescent="0.25">
      <c r="A25" s="105">
        <v>43938</v>
      </c>
      <c r="B25" s="85">
        <v>1.2</v>
      </c>
      <c r="C25" s="86">
        <v>34</v>
      </c>
      <c r="D25" s="29"/>
      <c r="E25" s="252">
        <v>222</v>
      </c>
      <c r="F25" s="86">
        <v>7.12</v>
      </c>
      <c r="G25" s="85">
        <v>7.89</v>
      </c>
      <c r="H25" s="86">
        <v>7.61</v>
      </c>
      <c r="I25" s="85">
        <v>8.73</v>
      </c>
      <c r="J25" s="86">
        <v>8.01</v>
      </c>
      <c r="K25" s="29">
        <v>11.85</v>
      </c>
      <c r="L25" s="85">
        <v>750</v>
      </c>
      <c r="M25" s="83" t="s">
        <v>80</v>
      </c>
      <c r="N25" s="29"/>
      <c r="O25" s="84"/>
      <c r="P25" s="84"/>
      <c r="Q25" s="84"/>
      <c r="R25" s="29"/>
      <c r="S25" s="29"/>
      <c r="T25" s="29"/>
      <c r="U25" s="29"/>
      <c r="V25" s="29"/>
      <c r="W25" s="29"/>
      <c r="X25" s="29"/>
      <c r="Y25" s="85"/>
      <c r="Z25" s="73" t="s">
        <v>80</v>
      </c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85"/>
      <c r="AM25" s="73" t="s">
        <v>80</v>
      </c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85"/>
      <c r="AZ25" s="73" t="s">
        <v>80</v>
      </c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85"/>
      <c r="BM25" s="204" t="s">
        <v>80</v>
      </c>
      <c r="BN25" s="29">
        <v>700</v>
      </c>
    </row>
    <row r="26" spans="1:66" x14ac:dyDescent="0.25">
      <c r="A26" s="105">
        <v>43939</v>
      </c>
      <c r="B26" s="85">
        <v>9.6</v>
      </c>
      <c r="C26" s="86">
        <v>24</v>
      </c>
      <c r="D26" s="29"/>
      <c r="E26" s="252" t="s">
        <v>80</v>
      </c>
      <c r="F26" s="86"/>
      <c r="G26" s="85"/>
      <c r="H26" s="86"/>
      <c r="I26" s="85"/>
      <c r="J26" s="86"/>
      <c r="K26" s="29"/>
      <c r="L26" s="85" t="s">
        <v>80</v>
      </c>
      <c r="M26" s="83" t="s">
        <v>80</v>
      </c>
      <c r="N26" s="29"/>
      <c r="O26" s="84"/>
      <c r="P26" s="84"/>
      <c r="Q26" s="84"/>
      <c r="R26" s="29"/>
      <c r="S26" s="29"/>
      <c r="T26" s="29"/>
      <c r="U26" s="29"/>
      <c r="V26" s="29"/>
      <c r="W26" s="29"/>
      <c r="X26" s="29"/>
      <c r="Y26" s="85"/>
      <c r="Z26" s="73" t="s">
        <v>80</v>
      </c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85"/>
      <c r="AM26" s="73" t="s">
        <v>80</v>
      </c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85"/>
      <c r="AZ26" s="73" t="s">
        <v>80</v>
      </c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85"/>
      <c r="BM26" s="204" t="s">
        <v>80</v>
      </c>
      <c r="BN26" s="29">
        <v>700</v>
      </c>
    </row>
    <row r="27" spans="1:66" x14ac:dyDescent="0.25">
      <c r="A27" s="105">
        <v>43940</v>
      </c>
      <c r="B27" s="85">
        <v>0.8</v>
      </c>
      <c r="C27" s="86">
        <v>31</v>
      </c>
      <c r="D27" s="29"/>
      <c r="E27" s="252" t="s">
        <v>80</v>
      </c>
      <c r="F27" s="86"/>
      <c r="G27" s="85"/>
      <c r="H27" s="86"/>
      <c r="I27" s="85"/>
      <c r="J27" s="86"/>
      <c r="K27" s="29"/>
      <c r="L27" s="85" t="s">
        <v>80</v>
      </c>
      <c r="M27" s="83" t="s">
        <v>80</v>
      </c>
      <c r="N27" s="29"/>
      <c r="O27" s="84"/>
      <c r="P27" s="84"/>
      <c r="Q27" s="84"/>
      <c r="R27" s="29"/>
      <c r="S27" s="29"/>
      <c r="T27" s="29"/>
      <c r="U27" s="29"/>
      <c r="V27" s="29"/>
      <c r="W27" s="29"/>
      <c r="X27" s="29"/>
      <c r="Y27" s="85"/>
      <c r="Z27" s="73" t="s">
        <v>80</v>
      </c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85"/>
      <c r="AM27" s="73" t="s">
        <v>80</v>
      </c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85"/>
      <c r="AZ27" s="73" t="s">
        <v>80</v>
      </c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85"/>
      <c r="BM27" s="204" t="s">
        <v>80</v>
      </c>
      <c r="BN27" s="29">
        <v>700</v>
      </c>
    </row>
    <row r="28" spans="1:66" x14ac:dyDescent="0.25">
      <c r="A28" s="105">
        <v>43941</v>
      </c>
      <c r="B28" s="85">
        <v>0.4</v>
      </c>
      <c r="C28" s="86">
        <v>42</v>
      </c>
      <c r="D28" s="29"/>
      <c r="E28" s="252" t="s">
        <v>80</v>
      </c>
      <c r="F28" s="86">
        <v>7.56</v>
      </c>
      <c r="G28" s="85">
        <v>4.0199999999999996</v>
      </c>
      <c r="H28" s="86">
        <v>7.5</v>
      </c>
      <c r="I28" s="85">
        <v>3.65</v>
      </c>
      <c r="J28" s="86">
        <v>8</v>
      </c>
      <c r="K28" s="29">
        <v>7.18</v>
      </c>
      <c r="L28" s="85">
        <v>800</v>
      </c>
      <c r="M28" s="83" t="s">
        <v>80</v>
      </c>
      <c r="N28" s="29"/>
      <c r="O28" s="84"/>
      <c r="P28" s="84"/>
      <c r="Q28" s="84"/>
      <c r="R28" s="29"/>
      <c r="S28" s="29"/>
      <c r="T28" s="29"/>
      <c r="U28" s="29"/>
      <c r="V28" s="29"/>
      <c r="W28" s="29"/>
      <c r="X28" s="29"/>
      <c r="Y28" s="85"/>
      <c r="Z28" s="73" t="s">
        <v>80</v>
      </c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85"/>
      <c r="AM28" s="73" t="s">
        <v>80</v>
      </c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85"/>
      <c r="AZ28" s="73" t="s">
        <v>80</v>
      </c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85"/>
      <c r="BM28" s="204" t="s">
        <v>80</v>
      </c>
      <c r="BN28" s="29">
        <v>700</v>
      </c>
    </row>
    <row r="29" spans="1:66" x14ac:dyDescent="0.25">
      <c r="A29" s="105">
        <v>43942</v>
      </c>
      <c r="B29" s="85">
        <v>0</v>
      </c>
      <c r="C29" s="86">
        <v>32</v>
      </c>
      <c r="D29" s="29"/>
      <c r="E29" s="252" t="s">
        <v>80</v>
      </c>
      <c r="F29" s="86"/>
      <c r="G29" s="85"/>
      <c r="H29" s="86"/>
      <c r="I29" s="85"/>
      <c r="J29" s="86"/>
      <c r="K29" s="29"/>
      <c r="L29" s="85" t="s">
        <v>80</v>
      </c>
      <c r="M29" s="83" t="s">
        <v>80</v>
      </c>
      <c r="N29" s="29"/>
      <c r="O29" s="84"/>
      <c r="P29" s="84"/>
      <c r="Q29" s="84"/>
      <c r="R29" s="29"/>
      <c r="S29" s="29"/>
      <c r="T29" s="29"/>
      <c r="U29" s="29"/>
      <c r="V29" s="29"/>
      <c r="W29" s="29"/>
      <c r="X29" s="29"/>
      <c r="Y29" s="85"/>
      <c r="Z29" s="73" t="s">
        <v>80</v>
      </c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85"/>
      <c r="AM29" s="73" t="s">
        <v>80</v>
      </c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85"/>
      <c r="AZ29" s="73" t="s">
        <v>80</v>
      </c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85"/>
      <c r="BM29" s="204" t="s">
        <v>80</v>
      </c>
      <c r="BN29" s="29">
        <v>700</v>
      </c>
    </row>
    <row r="30" spans="1:66" x14ac:dyDescent="0.25">
      <c r="A30" s="105">
        <v>43943</v>
      </c>
      <c r="B30" s="85">
        <v>0.4</v>
      </c>
      <c r="C30" s="86">
        <v>19</v>
      </c>
      <c r="D30" s="29"/>
      <c r="E30" s="252" t="s">
        <v>80</v>
      </c>
      <c r="F30" s="86">
        <v>7.21</v>
      </c>
      <c r="G30" s="85">
        <v>5.85</v>
      </c>
      <c r="H30" s="86">
        <v>7.4</v>
      </c>
      <c r="I30" s="85">
        <v>6.19</v>
      </c>
      <c r="J30" s="86">
        <v>7.67</v>
      </c>
      <c r="K30" s="29">
        <v>7.63</v>
      </c>
      <c r="L30" s="85">
        <v>830</v>
      </c>
      <c r="M30" s="83" t="s">
        <v>80</v>
      </c>
      <c r="N30" s="29"/>
      <c r="O30" s="84"/>
      <c r="P30" s="84"/>
      <c r="Q30" s="84"/>
      <c r="R30" s="29"/>
      <c r="S30" s="29"/>
      <c r="T30" s="29"/>
      <c r="U30" s="29"/>
      <c r="V30" s="29"/>
      <c r="W30" s="29"/>
      <c r="X30" s="29"/>
      <c r="Y30" s="85"/>
      <c r="Z30" s="73" t="s">
        <v>80</v>
      </c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85"/>
      <c r="AM30" s="73" t="s">
        <v>80</v>
      </c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85"/>
      <c r="AZ30" s="73" t="s">
        <v>80</v>
      </c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85"/>
      <c r="BM30" s="204" t="s">
        <v>80</v>
      </c>
      <c r="BN30" s="29">
        <v>700</v>
      </c>
    </row>
    <row r="31" spans="1:66" x14ac:dyDescent="0.25">
      <c r="A31" s="105">
        <v>43944</v>
      </c>
      <c r="B31" s="85">
        <v>1.4</v>
      </c>
      <c r="C31" s="86">
        <v>45</v>
      </c>
      <c r="D31" s="29"/>
      <c r="E31" s="252">
        <v>0</v>
      </c>
      <c r="F31" s="86"/>
      <c r="G31" s="85"/>
      <c r="H31" s="86"/>
      <c r="I31" s="85"/>
      <c r="J31" s="86"/>
      <c r="K31" s="29"/>
      <c r="L31" s="85" t="s">
        <v>80</v>
      </c>
      <c r="M31" s="83" t="s">
        <v>80</v>
      </c>
      <c r="N31" s="29"/>
      <c r="O31" s="84"/>
      <c r="P31" s="84"/>
      <c r="Q31" s="84"/>
      <c r="R31" s="29"/>
      <c r="S31" s="29"/>
      <c r="T31" s="29"/>
      <c r="U31" s="29"/>
      <c r="V31" s="29"/>
      <c r="W31" s="29"/>
      <c r="X31" s="29"/>
      <c r="Y31" s="85"/>
      <c r="Z31" s="73" t="s">
        <v>80</v>
      </c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85"/>
      <c r="AM31" s="73" t="s">
        <v>80</v>
      </c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85"/>
      <c r="AZ31" s="73" t="s">
        <v>80</v>
      </c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85"/>
      <c r="BM31" s="204" t="s">
        <v>80</v>
      </c>
      <c r="BN31" s="29">
        <v>700</v>
      </c>
    </row>
    <row r="32" spans="1:66" x14ac:dyDescent="0.25">
      <c r="A32" s="105">
        <v>43945</v>
      </c>
      <c r="B32" s="85">
        <v>7.4</v>
      </c>
      <c r="C32" s="86">
        <v>41</v>
      </c>
      <c r="D32" s="29"/>
      <c r="E32" s="252">
        <v>221</v>
      </c>
      <c r="F32" s="86">
        <v>7.62</v>
      </c>
      <c r="G32" s="85">
        <v>4.45</v>
      </c>
      <c r="H32" s="86">
        <v>7.58</v>
      </c>
      <c r="I32" s="85">
        <v>4.93</v>
      </c>
      <c r="J32" s="86">
        <v>8.66</v>
      </c>
      <c r="K32" s="29">
        <v>14.63</v>
      </c>
      <c r="L32" s="85">
        <v>780</v>
      </c>
      <c r="M32" s="83" t="s">
        <v>80</v>
      </c>
      <c r="N32" s="29"/>
      <c r="O32" s="84"/>
      <c r="P32" s="84"/>
      <c r="Q32" s="84"/>
      <c r="R32" s="29"/>
      <c r="S32" s="29"/>
      <c r="T32" s="29"/>
      <c r="U32" s="29"/>
      <c r="V32" s="29"/>
      <c r="W32" s="29"/>
      <c r="X32" s="29"/>
      <c r="Y32" s="85"/>
      <c r="Z32" s="73" t="s">
        <v>80</v>
      </c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85"/>
      <c r="AM32" s="73" t="s">
        <v>80</v>
      </c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85"/>
      <c r="AZ32" s="73" t="s">
        <v>80</v>
      </c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85"/>
      <c r="BM32" s="204" t="s">
        <v>80</v>
      </c>
      <c r="BN32" s="29">
        <v>700</v>
      </c>
    </row>
    <row r="33" spans="1:66" x14ac:dyDescent="0.25">
      <c r="A33" s="105">
        <v>43946</v>
      </c>
      <c r="B33" s="85">
        <v>0.2</v>
      </c>
      <c r="C33" s="86" t="s">
        <v>80</v>
      </c>
      <c r="D33" s="29"/>
      <c r="E33" s="252" t="s">
        <v>80</v>
      </c>
      <c r="F33" s="86" t="s">
        <v>80</v>
      </c>
      <c r="G33" s="85" t="s">
        <v>80</v>
      </c>
      <c r="H33" s="86" t="s">
        <v>80</v>
      </c>
      <c r="I33" s="85" t="s">
        <v>80</v>
      </c>
      <c r="J33" s="86" t="s">
        <v>80</v>
      </c>
      <c r="K33" s="29" t="s">
        <v>80</v>
      </c>
      <c r="L33" s="85" t="s">
        <v>80</v>
      </c>
      <c r="M33" s="83" t="s">
        <v>80</v>
      </c>
      <c r="N33" s="29"/>
      <c r="O33" s="84"/>
      <c r="P33" s="84"/>
      <c r="Q33" s="84"/>
      <c r="R33" s="29"/>
      <c r="S33" s="29"/>
      <c r="T33" s="29"/>
      <c r="U33" s="29"/>
      <c r="V33" s="29"/>
      <c r="W33" s="29"/>
      <c r="X33" s="29"/>
      <c r="Y33" s="85"/>
      <c r="Z33" s="73" t="s">
        <v>80</v>
      </c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85"/>
      <c r="AM33" s="73" t="s">
        <v>80</v>
      </c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85"/>
      <c r="AZ33" s="73" t="s">
        <v>80</v>
      </c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85"/>
      <c r="BM33" s="204" t="s">
        <v>80</v>
      </c>
      <c r="BN33" s="29">
        <v>700</v>
      </c>
    </row>
    <row r="34" spans="1:66" x14ac:dyDescent="0.25">
      <c r="A34" s="105">
        <v>43947</v>
      </c>
      <c r="B34" s="85">
        <v>0</v>
      </c>
      <c r="C34" s="86" t="s">
        <v>80</v>
      </c>
      <c r="D34" s="29"/>
      <c r="E34" s="252" t="s">
        <v>80</v>
      </c>
      <c r="F34" s="86" t="s">
        <v>80</v>
      </c>
      <c r="G34" s="85" t="s">
        <v>80</v>
      </c>
      <c r="H34" s="86" t="s">
        <v>80</v>
      </c>
      <c r="I34" s="85" t="s">
        <v>80</v>
      </c>
      <c r="J34" s="86" t="s">
        <v>80</v>
      </c>
      <c r="K34" s="29" t="s">
        <v>80</v>
      </c>
      <c r="L34" s="85" t="s">
        <v>80</v>
      </c>
      <c r="M34" s="83" t="s">
        <v>80</v>
      </c>
      <c r="N34" s="29"/>
      <c r="O34" s="84"/>
      <c r="P34" s="84"/>
      <c r="Q34" s="84"/>
      <c r="R34" s="29"/>
      <c r="S34" s="29"/>
      <c r="T34" s="29"/>
      <c r="U34" s="29"/>
      <c r="V34" s="29"/>
      <c r="W34" s="29"/>
      <c r="X34" s="29"/>
      <c r="Y34" s="85"/>
      <c r="Z34" s="73" t="s">
        <v>80</v>
      </c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85"/>
      <c r="AM34" s="73" t="s">
        <v>80</v>
      </c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85"/>
      <c r="AZ34" s="73" t="s">
        <v>80</v>
      </c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85"/>
      <c r="BM34" s="204" t="s">
        <v>80</v>
      </c>
      <c r="BN34" s="29">
        <v>700</v>
      </c>
    </row>
    <row r="35" spans="1:66" x14ac:dyDescent="0.25">
      <c r="A35" s="105">
        <v>43948</v>
      </c>
      <c r="B35" s="85">
        <v>0</v>
      </c>
      <c r="C35" s="86">
        <v>31</v>
      </c>
      <c r="D35" s="29"/>
      <c r="E35" s="252" t="s">
        <v>80</v>
      </c>
      <c r="F35" s="86"/>
      <c r="G35" s="85"/>
      <c r="H35" s="86"/>
      <c r="I35" s="85"/>
      <c r="J35" s="86"/>
      <c r="K35" s="29"/>
      <c r="L35" s="85" t="s">
        <v>80</v>
      </c>
      <c r="M35" s="83" t="s">
        <v>80</v>
      </c>
      <c r="N35" s="29"/>
      <c r="O35" s="84"/>
      <c r="P35" s="84"/>
      <c r="Q35" s="84"/>
      <c r="R35" s="29"/>
      <c r="S35" s="29"/>
      <c r="T35" s="29"/>
      <c r="U35" s="29"/>
      <c r="V35" s="29"/>
      <c r="W35" s="29"/>
      <c r="X35" s="29"/>
      <c r="Y35" s="85"/>
      <c r="Z35" s="73" t="s">
        <v>80</v>
      </c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85"/>
      <c r="AM35" s="73" t="s">
        <v>80</v>
      </c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85"/>
      <c r="AZ35" s="73" t="s">
        <v>80</v>
      </c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85"/>
      <c r="BM35" s="204" t="s">
        <v>80</v>
      </c>
      <c r="BN35" s="29">
        <v>700</v>
      </c>
    </row>
    <row r="36" spans="1:66" x14ac:dyDescent="0.25">
      <c r="A36" s="105">
        <v>43949</v>
      </c>
      <c r="B36" s="85">
        <v>0</v>
      </c>
      <c r="C36" s="86">
        <v>41</v>
      </c>
      <c r="D36" s="29"/>
      <c r="E36" s="252" t="s">
        <v>80</v>
      </c>
      <c r="F36" s="86">
        <v>7.28</v>
      </c>
      <c r="G36" s="85">
        <v>10.17</v>
      </c>
      <c r="H36" s="86">
        <v>7.66</v>
      </c>
      <c r="I36" s="85">
        <v>6.91</v>
      </c>
      <c r="J36" s="86">
        <v>8.81</v>
      </c>
      <c r="K36" s="29">
        <v>17.77</v>
      </c>
      <c r="L36" s="85">
        <v>840</v>
      </c>
      <c r="M36" s="83" t="s">
        <v>80</v>
      </c>
      <c r="N36" s="29"/>
      <c r="O36" s="84"/>
      <c r="P36" s="84"/>
      <c r="Q36" s="84"/>
      <c r="R36" s="29"/>
      <c r="S36" s="29"/>
      <c r="T36" s="29"/>
      <c r="U36" s="29"/>
      <c r="V36" s="29"/>
      <c r="W36" s="29"/>
      <c r="X36" s="29"/>
      <c r="Y36" s="85"/>
      <c r="Z36" s="73" t="s">
        <v>80</v>
      </c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85"/>
      <c r="AM36" s="73" t="s">
        <v>80</v>
      </c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85"/>
      <c r="AZ36" s="73" t="s">
        <v>80</v>
      </c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85"/>
      <c r="BM36" s="204" t="s">
        <v>80</v>
      </c>
      <c r="BN36" s="29">
        <v>700</v>
      </c>
    </row>
    <row r="37" spans="1:66" x14ac:dyDescent="0.25">
      <c r="A37" s="105">
        <v>43950</v>
      </c>
      <c r="B37" s="85">
        <v>0</v>
      </c>
      <c r="C37" s="86">
        <v>20</v>
      </c>
      <c r="D37" s="29"/>
      <c r="E37" s="252">
        <v>0</v>
      </c>
      <c r="F37" s="86">
        <v>7.28</v>
      </c>
      <c r="G37" s="85">
        <v>4.62</v>
      </c>
      <c r="H37" s="86">
        <v>7.44</v>
      </c>
      <c r="I37" s="85">
        <v>5.27</v>
      </c>
      <c r="J37" s="86">
        <v>7.84</v>
      </c>
      <c r="K37" s="29">
        <v>7.75</v>
      </c>
      <c r="L37" s="85">
        <v>845</v>
      </c>
      <c r="M37" s="83" t="s">
        <v>80</v>
      </c>
      <c r="N37" s="29"/>
      <c r="O37" s="84"/>
      <c r="P37" s="84"/>
      <c r="Q37" s="84"/>
      <c r="R37" s="29"/>
      <c r="S37" s="29"/>
      <c r="T37" s="29"/>
      <c r="U37" s="29"/>
      <c r="V37" s="29"/>
      <c r="W37" s="29"/>
      <c r="X37" s="29"/>
      <c r="Y37" s="85"/>
      <c r="Z37" s="73" t="s">
        <v>80</v>
      </c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85"/>
      <c r="AM37" s="73" t="s">
        <v>80</v>
      </c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85"/>
      <c r="AZ37" s="73" t="s">
        <v>80</v>
      </c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85"/>
      <c r="BM37" s="204" t="s">
        <v>80</v>
      </c>
      <c r="BN37" s="29">
        <v>700</v>
      </c>
    </row>
    <row r="38" spans="1:66" ht="13.8" thickBot="1" x14ac:dyDescent="0.3">
      <c r="A38" s="105">
        <v>43951</v>
      </c>
      <c r="B38" s="85">
        <v>0.2</v>
      </c>
      <c r="C38" s="86">
        <v>34</v>
      </c>
      <c r="D38" s="29"/>
      <c r="E38" s="252">
        <v>213</v>
      </c>
      <c r="F38" s="86">
        <v>7.3</v>
      </c>
      <c r="G38" s="85">
        <v>5.0599999999999996</v>
      </c>
      <c r="H38" s="86">
        <v>7.56</v>
      </c>
      <c r="I38" s="85">
        <v>6.98</v>
      </c>
      <c r="J38" s="86">
        <v>7.84</v>
      </c>
      <c r="K38" s="29">
        <v>7.75</v>
      </c>
      <c r="L38" s="85">
        <v>760</v>
      </c>
      <c r="M38" s="83" t="s">
        <v>80</v>
      </c>
      <c r="N38" s="29"/>
      <c r="O38" s="84"/>
      <c r="P38" s="84"/>
      <c r="Q38" s="84"/>
      <c r="R38" s="29"/>
      <c r="S38" s="29"/>
      <c r="T38" s="29"/>
      <c r="U38" s="29"/>
      <c r="V38" s="29"/>
      <c r="W38" s="29"/>
      <c r="X38" s="29"/>
      <c r="Y38" s="85"/>
      <c r="Z38" s="73" t="s">
        <v>80</v>
      </c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85"/>
      <c r="AM38" s="73" t="s">
        <v>80</v>
      </c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85"/>
      <c r="AZ38" s="73" t="s">
        <v>80</v>
      </c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85"/>
      <c r="BM38" s="204" t="s">
        <v>80</v>
      </c>
      <c r="BN38" s="29">
        <v>700</v>
      </c>
    </row>
    <row r="39" spans="1:66" x14ac:dyDescent="0.25">
      <c r="A39" s="241">
        <v>43952</v>
      </c>
      <c r="B39" s="205">
        <v>0</v>
      </c>
      <c r="C39" s="124" t="s">
        <v>80</v>
      </c>
      <c r="D39" s="80"/>
      <c r="E39" s="251" t="s">
        <v>80</v>
      </c>
      <c r="F39" s="124" t="s">
        <v>80</v>
      </c>
      <c r="G39" s="81" t="s">
        <v>80</v>
      </c>
      <c r="H39" s="124" t="s">
        <v>80</v>
      </c>
      <c r="I39" s="81" t="s">
        <v>80</v>
      </c>
      <c r="J39" s="124" t="s">
        <v>80</v>
      </c>
      <c r="K39" s="80" t="s">
        <v>80</v>
      </c>
      <c r="L39" s="81" t="s">
        <v>80</v>
      </c>
      <c r="M39" s="77" t="s">
        <v>80</v>
      </c>
      <c r="N39" s="80"/>
      <c r="O39" s="79"/>
      <c r="P39" s="79"/>
      <c r="Q39" s="79"/>
      <c r="R39" s="80"/>
      <c r="S39" s="80"/>
      <c r="T39" s="80"/>
      <c r="U39" s="80"/>
      <c r="V39" s="80"/>
      <c r="W39" s="80"/>
      <c r="X39" s="80"/>
      <c r="Y39" s="81"/>
      <c r="Z39" s="82" t="s">
        <v>80</v>
      </c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1"/>
      <c r="AM39" s="82" t="s">
        <v>80</v>
      </c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1"/>
      <c r="AZ39" s="82" t="s">
        <v>80</v>
      </c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  <c r="BM39" s="203" t="s">
        <v>80</v>
      </c>
      <c r="BN39" s="29">
        <v>700</v>
      </c>
    </row>
    <row r="40" spans="1:66" x14ac:dyDescent="0.25">
      <c r="A40" s="105">
        <v>43953</v>
      </c>
      <c r="B40" s="86">
        <v>0</v>
      </c>
      <c r="C40" s="86" t="s">
        <v>80</v>
      </c>
      <c r="D40" s="29"/>
      <c r="E40" s="252" t="s">
        <v>80</v>
      </c>
      <c r="F40" s="29" t="s">
        <v>80</v>
      </c>
      <c r="G40" s="29" t="s">
        <v>80</v>
      </c>
      <c r="H40" s="86" t="s">
        <v>80</v>
      </c>
      <c r="I40" s="85" t="s">
        <v>80</v>
      </c>
      <c r="J40" s="29" t="s">
        <v>80</v>
      </c>
      <c r="K40" s="29" t="s">
        <v>80</v>
      </c>
      <c r="L40" s="85" t="s">
        <v>80</v>
      </c>
      <c r="M40" s="83" t="s">
        <v>80</v>
      </c>
      <c r="N40" s="29"/>
      <c r="O40" s="84"/>
      <c r="P40" s="84"/>
      <c r="Q40" s="84"/>
      <c r="R40" s="29"/>
      <c r="S40" s="29"/>
      <c r="T40" s="29"/>
      <c r="U40" s="29"/>
      <c r="V40" s="29"/>
      <c r="W40" s="29"/>
      <c r="X40" s="29"/>
      <c r="Y40" s="85"/>
      <c r="Z40" s="73" t="s">
        <v>80</v>
      </c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85"/>
      <c r="AM40" s="73" t="s">
        <v>80</v>
      </c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85"/>
      <c r="AZ40" s="73" t="s">
        <v>80</v>
      </c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85"/>
      <c r="BM40" s="204" t="s">
        <v>80</v>
      </c>
      <c r="BN40" s="29">
        <v>700</v>
      </c>
    </row>
    <row r="41" spans="1:66" x14ac:dyDescent="0.25">
      <c r="A41" s="105">
        <v>43954</v>
      </c>
      <c r="B41" s="86">
        <v>6</v>
      </c>
      <c r="C41" s="86" t="s">
        <v>80</v>
      </c>
      <c r="D41" s="29"/>
      <c r="E41" s="252" t="s">
        <v>80</v>
      </c>
      <c r="F41" s="29" t="s">
        <v>80</v>
      </c>
      <c r="G41" s="29" t="s">
        <v>80</v>
      </c>
      <c r="H41" s="86" t="s">
        <v>80</v>
      </c>
      <c r="I41" s="85" t="s">
        <v>80</v>
      </c>
      <c r="J41" s="29" t="s">
        <v>80</v>
      </c>
      <c r="K41" s="29" t="s">
        <v>80</v>
      </c>
      <c r="L41" s="85" t="s">
        <v>80</v>
      </c>
      <c r="M41" s="83" t="s">
        <v>80</v>
      </c>
      <c r="N41" s="29"/>
      <c r="O41" s="84"/>
      <c r="P41" s="84"/>
      <c r="Q41" s="84"/>
      <c r="R41" s="29"/>
      <c r="S41" s="29"/>
      <c r="T41" s="29"/>
      <c r="U41" s="29"/>
      <c r="V41" s="29"/>
      <c r="W41" s="29"/>
      <c r="X41" s="29"/>
      <c r="Y41" s="85"/>
      <c r="Z41" s="73" t="s">
        <v>80</v>
      </c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85"/>
      <c r="AM41" s="73" t="s">
        <v>80</v>
      </c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85"/>
      <c r="AZ41" s="73" t="s">
        <v>80</v>
      </c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85"/>
      <c r="BM41" s="204" t="s">
        <v>80</v>
      </c>
      <c r="BN41" s="29">
        <v>700</v>
      </c>
    </row>
    <row r="42" spans="1:66" x14ac:dyDescent="0.25">
      <c r="A42" s="105">
        <v>43955</v>
      </c>
      <c r="B42" s="86">
        <v>17.2</v>
      </c>
      <c r="C42" s="86">
        <v>20</v>
      </c>
      <c r="D42" s="29"/>
      <c r="E42" s="252" t="s">
        <v>80</v>
      </c>
      <c r="F42" s="29"/>
      <c r="G42" s="29"/>
      <c r="H42" s="86"/>
      <c r="I42" s="85"/>
      <c r="J42" s="29"/>
      <c r="K42" s="29"/>
      <c r="L42" s="85" t="s">
        <v>80</v>
      </c>
      <c r="M42" s="83" t="s">
        <v>80</v>
      </c>
      <c r="N42" s="29"/>
      <c r="O42" s="84"/>
      <c r="P42" s="84"/>
      <c r="Q42" s="84"/>
      <c r="R42" s="29"/>
      <c r="S42" s="29"/>
      <c r="T42" s="29"/>
      <c r="U42" s="29"/>
      <c r="V42" s="29"/>
      <c r="W42" s="29"/>
      <c r="X42" s="29"/>
      <c r="Y42" s="85"/>
      <c r="Z42" s="73" t="s">
        <v>80</v>
      </c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85"/>
      <c r="AM42" s="73" t="s">
        <v>80</v>
      </c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85"/>
      <c r="AZ42" s="73" t="s">
        <v>80</v>
      </c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85"/>
      <c r="BM42" s="204" t="s">
        <v>80</v>
      </c>
      <c r="BN42" s="29">
        <v>700</v>
      </c>
    </row>
    <row r="43" spans="1:66" x14ac:dyDescent="0.25">
      <c r="A43" s="105">
        <v>43956</v>
      </c>
      <c r="B43" s="86">
        <v>9.1999999999999993</v>
      </c>
      <c r="C43" s="86">
        <v>38</v>
      </c>
      <c r="D43" s="29"/>
      <c r="E43" s="252" t="s">
        <v>80</v>
      </c>
      <c r="F43" s="29"/>
      <c r="G43" s="29"/>
      <c r="H43" s="86"/>
      <c r="I43" s="85"/>
      <c r="J43" s="29"/>
      <c r="K43" s="29"/>
      <c r="L43" s="85" t="s">
        <v>80</v>
      </c>
      <c r="M43" s="83" t="s">
        <v>80</v>
      </c>
      <c r="N43" s="29"/>
      <c r="O43" s="84"/>
      <c r="P43" s="84"/>
      <c r="Q43" s="84"/>
      <c r="R43" s="29"/>
      <c r="S43" s="29"/>
      <c r="T43" s="29"/>
      <c r="U43" s="29"/>
      <c r="V43" s="29"/>
      <c r="W43" s="29"/>
      <c r="X43" s="29"/>
      <c r="Y43" s="85"/>
      <c r="Z43" s="73" t="s">
        <v>80</v>
      </c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85"/>
      <c r="AM43" s="73" t="s">
        <v>80</v>
      </c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85"/>
      <c r="AZ43" s="73" t="s">
        <v>80</v>
      </c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85"/>
      <c r="BM43" s="204" t="s">
        <v>80</v>
      </c>
      <c r="BN43" s="29">
        <v>700</v>
      </c>
    </row>
    <row r="44" spans="1:66" x14ac:dyDescent="0.25">
      <c r="A44" s="105">
        <v>43957</v>
      </c>
      <c r="B44" s="86">
        <v>6</v>
      </c>
      <c r="C44" s="86">
        <v>29</v>
      </c>
      <c r="D44" s="29"/>
      <c r="E44" s="252">
        <v>0</v>
      </c>
      <c r="F44" s="29">
        <v>7.4</v>
      </c>
      <c r="G44" s="29">
        <v>9.69</v>
      </c>
      <c r="H44" s="86">
        <v>7.43</v>
      </c>
      <c r="I44" s="85">
        <v>6.79</v>
      </c>
      <c r="J44" s="29">
        <v>8.23</v>
      </c>
      <c r="K44" s="29">
        <v>12.49</v>
      </c>
      <c r="L44" s="85">
        <v>870</v>
      </c>
      <c r="M44" s="83" t="s">
        <v>80</v>
      </c>
      <c r="N44" s="29"/>
      <c r="O44" s="84"/>
      <c r="P44" s="84"/>
      <c r="Q44" s="84"/>
      <c r="R44" s="29"/>
      <c r="S44" s="29"/>
      <c r="T44" s="29"/>
      <c r="U44" s="29"/>
      <c r="V44" s="29"/>
      <c r="W44" s="29"/>
      <c r="X44" s="29"/>
      <c r="Y44" s="85"/>
      <c r="Z44" s="73" t="s">
        <v>80</v>
      </c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85"/>
      <c r="AM44" s="73" t="s">
        <v>80</v>
      </c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85"/>
      <c r="AZ44" s="73" t="s">
        <v>80</v>
      </c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85"/>
      <c r="BM44" s="204" t="s">
        <v>80</v>
      </c>
      <c r="BN44" s="29">
        <v>700</v>
      </c>
    </row>
    <row r="45" spans="1:66" x14ac:dyDescent="0.25">
      <c r="A45" s="105">
        <v>43958</v>
      </c>
      <c r="B45" s="86">
        <v>0</v>
      </c>
      <c r="C45" s="86">
        <v>30</v>
      </c>
      <c r="D45" s="29"/>
      <c r="E45" s="252">
        <v>220</v>
      </c>
      <c r="F45" s="29">
        <v>7.54</v>
      </c>
      <c r="G45" s="29">
        <v>7.74</v>
      </c>
      <c r="H45" s="86">
        <v>7.6</v>
      </c>
      <c r="I45" s="85">
        <v>9.02</v>
      </c>
      <c r="J45" s="29">
        <v>8.15</v>
      </c>
      <c r="K45" s="29">
        <v>13.7</v>
      </c>
      <c r="L45" s="85">
        <v>780</v>
      </c>
      <c r="M45" s="83" t="s">
        <v>80</v>
      </c>
      <c r="N45" s="29"/>
      <c r="O45" s="84"/>
      <c r="P45" s="84"/>
      <c r="Q45" s="84"/>
      <c r="R45" s="29"/>
      <c r="S45" s="29"/>
      <c r="T45" s="29"/>
      <c r="U45" s="29"/>
      <c r="V45" s="29"/>
      <c r="W45" s="29"/>
      <c r="X45" s="29"/>
      <c r="Y45" s="85"/>
      <c r="Z45" s="73" t="s">
        <v>80</v>
      </c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85"/>
      <c r="AM45" s="73" t="s">
        <v>80</v>
      </c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85"/>
      <c r="AZ45" s="73" t="s">
        <v>80</v>
      </c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85"/>
      <c r="BM45" s="204" t="s">
        <v>80</v>
      </c>
      <c r="BN45" s="29">
        <v>700</v>
      </c>
    </row>
    <row r="46" spans="1:66" x14ac:dyDescent="0.25">
      <c r="A46" s="105">
        <v>43959</v>
      </c>
      <c r="B46" s="86">
        <v>0</v>
      </c>
      <c r="C46" s="86" t="s">
        <v>80</v>
      </c>
      <c r="D46" s="29"/>
      <c r="E46" s="252" t="s">
        <v>80</v>
      </c>
      <c r="F46" s="29"/>
      <c r="G46" s="29"/>
      <c r="H46" s="86"/>
      <c r="I46" s="85"/>
      <c r="J46" s="29"/>
      <c r="K46" s="29"/>
      <c r="L46" s="85" t="s">
        <v>80</v>
      </c>
      <c r="M46" s="83" t="s">
        <v>80</v>
      </c>
      <c r="N46" s="29"/>
      <c r="O46" s="84"/>
      <c r="P46" s="84"/>
      <c r="Q46" s="84"/>
      <c r="R46" s="29"/>
      <c r="S46" s="29"/>
      <c r="T46" s="29"/>
      <c r="U46" s="29"/>
      <c r="V46" s="29"/>
      <c r="W46" s="29"/>
      <c r="X46" s="29"/>
      <c r="Y46" s="85"/>
      <c r="Z46" s="73" t="s">
        <v>80</v>
      </c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85"/>
      <c r="AM46" s="73" t="s">
        <v>80</v>
      </c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85"/>
      <c r="AZ46" s="73" t="s">
        <v>80</v>
      </c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85"/>
      <c r="BM46" s="204" t="s">
        <v>80</v>
      </c>
      <c r="BN46" s="29">
        <v>700</v>
      </c>
    </row>
    <row r="47" spans="1:66" x14ac:dyDescent="0.25">
      <c r="A47" s="105">
        <v>43960</v>
      </c>
      <c r="B47" s="86">
        <v>0</v>
      </c>
      <c r="C47" s="86">
        <v>37</v>
      </c>
      <c r="D47" s="29"/>
      <c r="E47" s="252" t="s">
        <v>80</v>
      </c>
      <c r="F47" s="29"/>
      <c r="G47" s="29"/>
      <c r="H47" s="86"/>
      <c r="I47" s="85"/>
      <c r="J47" s="29"/>
      <c r="K47" s="29"/>
      <c r="L47" s="85" t="s">
        <v>80</v>
      </c>
      <c r="M47" s="83" t="s">
        <v>80</v>
      </c>
      <c r="N47" s="29"/>
      <c r="O47" s="84"/>
      <c r="P47" s="84"/>
      <c r="Q47" s="84"/>
      <c r="R47" s="29"/>
      <c r="S47" s="29"/>
      <c r="T47" s="29"/>
      <c r="U47" s="29"/>
      <c r="V47" s="29"/>
      <c r="W47" s="29"/>
      <c r="X47" s="29"/>
      <c r="Y47" s="85"/>
      <c r="Z47" s="73" t="s">
        <v>80</v>
      </c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85"/>
      <c r="AM47" s="73" t="s">
        <v>80</v>
      </c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85"/>
      <c r="AZ47" s="73" t="s">
        <v>80</v>
      </c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85"/>
      <c r="BM47" s="204" t="s">
        <v>80</v>
      </c>
      <c r="BN47" s="29">
        <v>700</v>
      </c>
    </row>
    <row r="48" spans="1:66" x14ac:dyDescent="0.25">
      <c r="A48" s="105">
        <v>43961</v>
      </c>
      <c r="B48" s="86">
        <v>0</v>
      </c>
      <c r="C48" s="86">
        <v>36</v>
      </c>
      <c r="D48" s="29"/>
      <c r="E48" s="252" t="s">
        <v>80</v>
      </c>
      <c r="F48" s="29"/>
      <c r="G48" s="29"/>
      <c r="H48" s="86"/>
      <c r="I48" s="85"/>
      <c r="J48" s="29"/>
      <c r="K48" s="29"/>
      <c r="L48" s="85" t="s">
        <v>80</v>
      </c>
      <c r="M48" s="83" t="s">
        <v>80</v>
      </c>
      <c r="N48" s="29"/>
      <c r="O48" s="84"/>
      <c r="P48" s="84"/>
      <c r="Q48" s="84"/>
      <c r="R48" s="29"/>
      <c r="S48" s="29"/>
      <c r="T48" s="29"/>
      <c r="U48" s="29"/>
      <c r="V48" s="29"/>
      <c r="W48" s="29"/>
      <c r="X48" s="29"/>
      <c r="Y48" s="85"/>
      <c r="Z48" s="73" t="s">
        <v>80</v>
      </c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85"/>
      <c r="AM48" s="73" t="s">
        <v>80</v>
      </c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85"/>
      <c r="AZ48" s="73" t="s">
        <v>80</v>
      </c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85"/>
      <c r="BM48" s="204" t="s">
        <v>80</v>
      </c>
      <c r="BN48" s="29">
        <v>700</v>
      </c>
    </row>
    <row r="49" spans="1:66" x14ac:dyDescent="0.25">
      <c r="A49" s="105">
        <v>43962</v>
      </c>
      <c r="B49" s="86">
        <v>0</v>
      </c>
      <c r="C49" s="86">
        <v>39</v>
      </c>
      <c r="D49" s="29"/>
      <c r="E49" s="252" t="s">
        <v>80</v>
      </c>
      <c r="F49" s="29">
        <v>7.57</v>
      </c>
      <c r="G49" s="29">
        <v>6.99</v>
      </c>
      <c r="H49" s="86">
        <v>7.33</v>
      </c>
      <c r="I49" s="85">
        <v>6.45</v>
      </c>
      <c r="J49" s="29">
        <v>7.29</v>
      </c>
      <c r="K49" s="29">
        <v>6.74</v>
      </c>
      <c r="L49" s="85">
        <v>850</v>
      </c>
      <c r="M49" s="83" t="s">
        <v>80</v>
      </c>
      <c r="N49" s="29"/>
      <c r="O49" s="84"/>
      <c r="P49" s="84"/>
      <c r="Q49" s="84"/>
      <c r="R49" s="29"/>
      <c r="S49" s="29"/>
      <c r="T49" s="29"/>
      <c r="U49" s="29"/>
      <c r="V49" s="29"/>
      <c r="W49" s="29"/>
      <c r="X49" s="29"/>
      <c r="Y49" s="85"/>
      <c r="Z49" s="73" t="s">
        <v>80</v>
      </c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85"/>
      <c r="AM49" s="73" t="s">
        <v>80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85"/>
      <c r="AZ49" s="73" t="s">
        <v>80</v>
      </c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85"/>
      <c r="BM49" s="204" t="s">
        <v>80</v>
      </c>
      <c r="BN49" s="29">
        <v>700</v>
      </c>
    </row>
    <row r="50" spans="1:66" x14ac:dyDescent="0.25">
      <c r="A50" s="105">
        <v>43963</v>
      </c>
      <c r="B50" s="86">
        <v>0</v>
      </c>
      <c r="C50" s="86">
        <v>34</v>
      </c>
      <c r="D50" s="29"/>
      <c r="E50" s="252">
        <v>0</v>
      </c>
      <c r="F50" s="29">
        <v>7.46</v>
      </c>
      <c r="G50" s="29">
        <v>4.3</v>
      </c>
      <c r="H50" s="86">
        <v>7.56</v>
      </c>
      <c r="I50" s="85">
        <v>6.03</v>
      </c>
      <c r="J50" s="29">
        <v>8.01</v>
      </c>
      <c r="K50" s="29">
        <v>10.72</v>
      </c>
      <c r="L50" s="85">
        <v>870</v>
      </c>
      <c r="M50" s="83" t="s">
        <v>80</v>
      </c>
      <c r="N50" s="29"/>
      <c r="O50" s="84"/>
      <c r="P50" s="84"/>
      <c r="Q50" s="84"/>
      <c r="R50" s="29"/>
      <c r="S50" s="29"/>
      <c r="T50" s="29"/>
      <c r="U50" s="29"/>
      <c r="V50" s="29"/>
      <c r="W50" s="29"/>
      <c r="X50" s="29"/>
      <c r="Y50" s="85"/>
      <c r="Z50" s="73" t="s">
        <v>80</v>
      </c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85"/>
      <c r="AM50" s="73" t="s">
        <v>80</v>
      </c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85"/>
      <c r="AZ50" s="73" t="s">
        <v>80</v>
      </c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85"/>
      <c r="BM50" s="204" t="s">
        <v>80</v>
      </c>
      <c r="BN50" s="29">
        <v>700</v>
      </c>
    </row>
    <row r="51" spans="1:66" x14ac:dyDescent="0.25">
      <c r="A51" s="105">
        <v>43964</v>
      </c>
      <c r="B51" s="86">
        <v>4.8</v>
      </c>
      <c r="C51" s="86">
        <v>34</v>
      </c>
      <c r="D51" s="29"/>
      <c r="E51" s="252">
        <v>0</v>
      </c>
      <c r="F51" s="29">
        <v>7.46</v>
      </c>
      <c r="G51" s="29">
        <v>4.3</v>
      </c>
      <c r="H51" s="86">
        <v>7.56</v>
      </c>
      <c r="I51" s="85">
        <v>603</v>
      </c>
      <c r="J51" s="29">
        <v>8.01</v>
      </c>
      <c r="K51" s="29">
        <v>10.72</v>
      </c>
      <c r="L51" s="85">
        <v>870</v>
      </c>
      <c r="M51" s="83" t="s">
        <v>80</v>
      </c>
      <c r="N51" s="29"/>
      <c r="O51" s="84"/>
      <c r="P51" s="84"/>
      <c r="Q51" s="84"/>
      <c r="R51" s="29"/>
      <c r="S51" s="29"/>
      <c r="T51" s="29"/>
      <c r="U51" s="29"/>
      <c r="V51" s="29"/>
      <c r="W51" s="29"/>
      <c r="X51" s="29"/>
      <c r="Y51" s="85"/>
      <c r="Z51" s="73" t="s">
        <v>80</v>
      </c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85"/>
      <c r="AM51" s="73" t="s">
        <v>80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85"/>
      <c r="AZ51" s="73" t="s">
        <v>80</v>
      </c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85"/>
      <c r="BM51" s="204" t="s">
        <v>80</v>
      </c>
      <c r="BN51" s="29">
        <v>700</v>
      </c>
    </row>
    <row r="52" spans="1:66" x14ac:dyDescent="0.25">
      <c r="A52" s="105">
        <v>43965</v>
      </c>
      <c r="B52" s="86">
        <v>4</v>
      </c>
      <c r="C52" s="86">
        <v>47</v>
      </c>
      <c r="D52" s="29"/>
      <c r="E52" s="252">
        <v>355</v>
      </c>
      <c r="F52" s="29">
        <v>7.5</v>
      </c>
      <c r="G52" s="29">
        <v>7.01</v>
      </c>
      <c r="H52" s="86">
        <v>7.64</v>
      </c>
      <c r="I52" s="85">
        <v>7.79</v>
      </c>
      <c r="J52" s="29">
        <v>7.93</v>
      </c>
      <c r="K52" s="29">
        <v>11</v>
      </c>
      <c r="L52" s="85">
        <v>750</v>
      </c>
      <c r="M52" s="83" t="s">
        <v>80</v>
      </c>
      <c r="N52" s="29"/>
      <c r="O52" s="84"/>
      <c r="P52" s="84"/>
      <c r="Q52" s="84"/>
      <c r="R52" s="29"/>
      <c r="S52" s="29"/>
      <c r="T52" s="29"/>
      <c r="U52" s="29"/>
      <c r="V52" s="29"/>
      <c r="W52" s="29"/>
      <c r="X52" s="29"/>
      <c r="Y52" s="85"/>
      <c r="Z52" s="73" t="s">
        <v>80</v>
      </c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85"/>
      <c r="AM52" s="73" t="s">
        <v>80</v>
      </c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85"/>
      <c r="AZ52" s="73" t="s">
        <v>80</v>
      </c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85"/>
      <c r="BM52" s="204" t="s">
        <v>80</v>
      </c>
      <c r="BN52" s="29">
        <v>700</v>
      </c>
    </row>
    <row r="53" spans="1:66" x14ac:dyDescent="0.25">
      <c r="A53" s="105">
        <v>43966</v>
      </c>
      <c r="B53" s="86">
        <v>2.4</v>
      </c>
      <c r="C53" s="86">
        <v>39</v>
      </c>
      <c r="D53" s="29"/>
      <c r="E53" s="252" t="s">
        <v>80</v>
      </c>
      <c r="F53" s="29"/>
      <c r="G53" s="29"/>
      <c r="H53" s="86"/>
      <c r="I53" s="85"/>
      <c r="J53" s="29"/>
      <c r="K53" s="29"/>
      <c r="L53" s="85" t="s">
        <v>80</v>
      </c>
      <c r="M53" s="83" t="s">
        <v>80</v>
      </c>
      <c r="N53" s="29"/>
      <c r="O53" s="84"/>
      <c r="P53" s="84"/>
      <c r="Q53" s="84"/>
      <c r="R53" s="29"/>
      <c r="S53" s="29"/>
      <c r="T53" s="29"/>
      <c r="U53" s="29"/>
      <c r="V53" s="29"/>
      <c r="W53" s="29"/>
      <c r="X53" s="29"/>
      <c r="Y53" s="85"/>
      <c r="Z53" s="73" t="s">
        <v>80</v>
      </c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85"/>
      <c r="AM53" s="73" t="s">
        <v>80</v>
      </c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85"/>
      <c r="AZ53" s="73" t="s">
        <v>80</v>
      </c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85"/>
      <c r="BM53" s="204" t="s">
        <v>80</v>
      </c>
      <c r="BN53" s="29">
        <v>700</v>
      </c>
    </row>
    <row r="54" spans="1:66" x14ac:dyDescent="0.25">
      <c r="A54" s="105">
        <v>43967</v>
      </c>
      <c r="B54" s="86">
        <v>6.2</v>
      </c>
      <c r="C54" s="86">
        <v>75</v>
      </c>
      <c r="D54" s="29"/>
      <c r="E54" s="252" t="s">
        <v>80</v>
      </c>
      <c r="F54" s="29"/>
      <c r="G54" s="29"/>
      <c r="H54" s="86"/>
      <c r="I54" s="85"/>
      <c r="J54" s="29"/>
      <c r="K54" s="29"/>
      <c r="L54" s="85" t="s">
        <v>80</v>
      </c>
      <c r="M54" s="83" t="s">
        <v>80</v>
      </c>
      <c r="N54" s="29"/>
      <c r="O54" s="84"/>
      <c r="P54" s="84"/>
      <c r="Q54" s="84"/>
      <c r="R54" s="29"/>
      <c r="S54" s="29"/>
      <c r="T54" s="29"/>
      <c r="U54" s="29"/>
      <c r="V54" s="29"/>
      <c r="W54" s="29"/>
      <c r="X54" s="29"/>
      <c r="Y54" s="85"/>
      <c r="Z54" s="73" t="s">
        <v>80</v>
      </c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85"/>
      <c r="AM54" s="73" t="s">
        <v>80</v>
      </c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85"/>
      <c r="AZ54" s="73" t="s">
        <v>80</v>
      </c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85"/>
      <c r="BM54" s="204" t="s">
        <v>80</v>
      </c>
      <c r="BN54" s="29">
        <v>700</v>
      </c>
    </row>
    <row r="55" spans="1:66" x14ac:dyDescent="0.25">
      <c r="A55" s="105">
        <v>43968</v>
      </c>
      <c r="B55" s="86">
        <v>1</v>
      </c>
      <c r="C55" s="86">
        <v>106</v>
      </c>
      <c r="D55" s="29"/>
      <c r="E55" s="252" t="s">
        <v>80</v>
      </c>
      <c r="F55" s="29"/>
      <c r="G55" s="29"/>
      <c r="H55" s="86"/>
      <c r="I55" s="85"/>
      <c r="J55" s="29"/>
      <c r="K55" s="29"/>
      <c r="L55" s="85" t="s">
        <v>80</v>
      </c>
      <c r="M55" s="83" t="s">
        <v>80</v>
      </c>
      <c r="N55" s="29"/>
      <c r="O55" s="84"/>
      <c r="P55" s="84"/>
      <c r="Q55" s="84"/>
      <c r="R55" s="29"/>
      <c r="S55" s="29"/>
      <c r="T55" s="29"/>
      <c r="U55" s="29"/>
      <c r="V55" s="29"/>
      <c r="W55" s="29"/>
      <c r="X55" s="29"/>
      <c r="Y55" s="85"/>
      <c r="Z55" s="73" t="s">
        <v>80</v>
      </c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85"/>
      <c r="AM55" s="73" t="s">
        <v>80</v>
      </c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85"/>
      <c r="AZ55" s="73" t="s">
        <v>80</v>
      </c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85"/>
      <c r="BM55" s="204" t="s">
        <v>80</v>
      </c>
      <c r="BN55" s="29">
        <v>700</v>
      </c>
    </row>
    <row r="56" spans="1:66" x14ac:dyDescent="0.25">
      <c r="A56" s="105">
        <v>43969</v>
      </c>
      <c r="B56" s="86">
        <v>7.2</v>
      </c>
      <c r="C56" s="86">
        <v>41</v>
      </c>
      <c r="D56" s="29"/>
      <c r="E56" s="252" t="s">
        <v>80</v>
      </c>
      <c r="F56" s="29"/>
      <c r="G56" s="29">
        <v>4.25</v>
      </c>
      <c r="H56" s="86"/>
      <c r="I56" s="85"/>
      <c r="J56" s="29"/>
      <c r="K56" s="29">
        <v>6.81</v>
      </c>
      <c r="L56" s="85">
        <v>900</v>
      </c>
      <c r="M56" s="83" t="s">
        <v>80</v>
      </c>
      <c r="N56" s="29"/>
      <c r="O56" s="84"/>
      <c r="P56" s="84"/>
      <c r="Q56" s="84"/>
      <c r="R56" s="29"/>
      <c r="S56" s="29"/>
      <c r="T56" s="29"/>
      <c r="U56" s="29"/>
      <c r="V56" s="29"/>
      <c r="W56" s="29"/>
      <c r="X56" s="29"/>
      <c r="Y56" s="85"/>
      <c r="Z56" s="73" t="s">
        <v>80</v>
      </c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85"/>
      <c r="AM56" s="73" t="s">
        <v>80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85"/>
      <c r="AZ56" s="73" t="s">
        <v>80</v>
      </c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85"/>
      <c r="BM56" s="204" t="s">
        <v>80</v>
      </c>
      <c r="BN56" s="29">
        <v>700</v>
      </c>
    </row>
    <row r="57" spans="1:66" x14ac:dyDescent="0.25">
      <c r="A57" s="105">
        <v>43970</v>
      </c>
      <c r="B57" s="86">
        <v>0.2</v>
      </c>
      <c r="C57" s="86">
        <v>39</v>
      </c>
      <c r="D57" s="29"/>
      <c r="E57" s="252" t="s">
        <v>80</v>
      </c>
      <c r="F57" s="29">
        <v>7.63</v>
      </c>
      <c r="G57" s="29">
        <v>10.54</v>
      </c>
      <c r="H57" s="86">
        <v>7.68</v>
      </c>
      <c r="I57" s="85">
        <v>6.94</v>
      </c>
      <c r="J57" s="29">
        <v>7.5</v>
      </c>
      <c r="K57" s="29">
        <v>18.95</v>
      </c>
      <c r="L57" s="85">
        <v>900</v>
      </c>
      <c r="M57" s="83" t="s">
        <v>80</v>
      </c>
      <c r="N57" s="29"/>
      <c r="O57" s="84"/>
      <c r="P57" s="84"/>
      <c r="Q57" s="84"/>
      <c r="R57" s="29"/>
      <c r="S57" s="29"/>
      <c r="T57" s="29"/>
      <c r="U57" s="29"/>
      <c r="V57" s="29"/>
      <c r="W57" s="29"/>
      <c r="X57" s="29"/>
      <c r="Y57" s="85"/>
      <c r="Z57" s="73" t="s">
        <v>80</v>
      </c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85"/>
      <c r="AM57" s="73" t="s">
        <v>80</v>
      </c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85"/>
      <c r="AZ57" s="73" t="s">
        <v>80</v>
      </c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85"/>
      <c r="BM57" s="204" t="s">
        <v>80</v>
      </c>
      <c r="BN57" s="29">
        <v>700</v>
      </c>
    </row>
    <row r="58" spans="1:66" x14ac:dyDescent="0.25">
      <c r="A58" s="105">
        <v>43971</v>
      </c>
      <c r="B58" s="86">
        <v>0.2</v>
      </c>
      <c r="C58" s="86">
        <v>51</v>
      </c>
      <c r="D58" s="29"/>
      <c r="E58" s="252" t="s">
        <v>80</v>
      </c>
      <c r="F58" s="29"/>
      <c r="G58" s="29"/>
      <c r="H58" s="86"/>
      <c r="I58" s="85"/>
      <c r="J58" s="29"/>
      <c r="K58" s="29"/>
      <c r="L58" s="85" t="s">
        <v>80</v>
      </c>
      <c r="M58" s="83" t="s">
        <v>80</v>
      </c>
      <c r="N58" s="29"/>
      <c r="O58" s="84"/>
      <c r="P58" s="84"/>
      <c r="Q58" s="84"/>
      <c r="R58" s="29"/>
      <c r="S58" s="29"/>
      <c r="T58" s="29"/>
      <c r="U58" s="29"/>
      <c r="V58" s="29"/>
      <c r="W58" s="29"/>
      <c r="X58" s="29"/>
      <c r="Y58" s="85"/>
      <c r="Z58" s="73" t="s">
        <v>80</v>
      </c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85"/>
      <c r="AM58" s="73" t="s">
        <v>80</v>
      </c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85"/>
      <c r="AZ58" s="73" t="s">
        <v>80</v>
      </c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85"/>
      <c r="BM58" s="204" t="s">
        <v>80</v>
      </c>
      <c r="BN58" s="29">
        <v>700</v>
      </c>
    </row>
    <row r="59" spans="1:66" x14ac:dyDescent="0.25">
      <c r="A59" s="105">
        <v>43972</v>
      </c>
      <c r="B59" s="86">
        <v>0</v>
      </c>
      <c r="C59" s="86">
        <v>26</v>
      </c>
      <c r="D59" s="29"/>
      <c r="E59" s="252">
        <v>0</v>
      </c>
      <c r="F59" s="29">
        <v>7.69</v>
      </c>
      <c r="G59" s="29">
        <v>11.62</v>
      </c>
      <c r="H59" s="86">
        <v>7.63</v>
      </c>
      <c r="I59" s="85">
        <v>6.97</v>
      </c>
      <c r="J59" s="29">
        <v>7.9</v>
      </c>
      <c r="K59" s="29">
        <v>11.27</v>
      </c>
      <c r="L59" s="85">
        <v>920</v>
      </c>
      <c r="M59" s="83" t="s">
        <v>80</v>
      </c>
      <c r="N59" s="29"/>
      <c r="O59" s="84"/>
      <c r="P59" s="84"/>
      <c r="Q59" s="84"/>
      <c r="R59" s="29"/>
      <c r="S59" s="29"/>
      <c r="T59" s="29"/>
      <c r="U59" s="29"/>
      <c r="V59" s="29"/>
      <c r="W59" s="29"/>
      <c r="X59" s="29"/>
      <c r="Y59" s="85"/>
      <c r="Z59" s="73" t="s">
        <v>80</v>
      </c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85"/>
      <c r="AM59" s="73" t="s">
        <v>80</v>
      </c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85"/>
      <c r="AZ59" s="73" t="s">
        <v>80</v>
      </c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85"/>
      <c r="BM59" s="204" t="s">
        <v>80</v>
      </c>
      <c r="BN59" s="29">
        <v>700</v>
      </c>
    </row>
    <row r="60" spans="1:66" x14ac:dyDescent="0.25">
      <c r="A60" s="105">
        <v>43973</v>
      </c>
      <c r="B60" s="86">
        <v>0.2</v>
      </c>
      <c r="C60" s="86">
        <v>44</v>
      </c>
      <c r="D60" s="29"/>
      <c r="E60" s="252">
        <v>236</v>
      </c>
      <c r="F60" s="29">
        <v>7.52</v>
      </c>
      <c r="G60" s="29">
        <v>5.59</v>
      </c>
      <c r="H60" s="86">
        <v>7.58</v>
      </c>
      <c r="I60" s="85">
        <v>7.13</v>
      </c>
      <c r="J60" s="29">
        <v>7.65</v>
      </c>
      <c r="K60" s="29">
        <v>7.56</v>
      </c>
      <c r="L60" s="85">
        <v>840</v>
      </c>
      <c r="M60" s="83" t="s">
        <v>80</v>
      </c>
      <c r="N60" s="29"/>
      <c r="O60" s="84"/>
      <c r="P60" s="84"/>
      <c r="Q60" s="84"/>
      <c r="R60" s="29"/>
      <c r="S60" s="29"/>
      <c r="T60" s="29"/>
      <c r="U60" s="29"/>
      <c r="V60" s="29"/>
      <c r="W60" s="29"/>
      <c r="X60" s="29"/>
      <c r="Y60" s="85"/>
      <c r="Z60" s="73" t="s">
        <v>80</v>
      </c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85"/>
      <c r="AM60" s="73" t="s">
        <v>80</v>
      </c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85"/>
      <c r="AZ60" s="73" t="s">
        <v>80</v>
      </c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85"/>
      <c r="BM60" s="204" t="s">
        <v>80</v>
      </c>
      <c r="BN60" s="29">
        <v>700</v>
      </c>
    </row>
    <row r="61" spans="1:66" x14ac:dyDescent="0.25">
      <c r="A61" s="105">
        <v>43974</v>
      </c>
      <c r="B61" s="86">
        <v>0.2</v>
      </c>
      <c r="C61" s="86">
        <v>59</v>
      </c>
      <c r="D61" s="29"/>
      <c r="E61" s="252" t="s">
        <v>80</v>
      </c>
      <c r="F61" s="29">
        <v>0</v>
      </c>
      <c r="G61" s="29">
        <v>0</v>
      </c>
      <c r="H61" s="86">
        <v>0</v>
      </c>
      <c r="I61" s="85">
        <v>0</v>
      </c>
      <c r="J61" s="29">
        <v>0</v>
      </c>
      <c r="K61" s="29">
        <v>0</v>
      </c>
      <c r="L61" s="85" t="s">
        <v>80</v>
      </c>
      <c r="M61" s="83" t="s">
        <v>80</v>
      </c>
      <c r="N61" s="29"/>
      <c r="O61" s="84"/>
      <c r="P61" s="84"/>
      <c r="Q61" s="84"/>
      <c r="R61" s="29"/>
      <c r="S61" s="29"/>
      <c r="T61" s="29"/>
      <c r="U61" s="29"/>
      <c r="V61" s="29"/>
      <c r="W61" s="29"/>
      <c r="X61" s="29"/>
      <c r="Y61" s="85"/>
      <c r="Z61" s="73" t="s">
        <v>80</v>
      </c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85"/>
      <c r="AM61" s="73" t="s">
        <v>80</v>
      </c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85"/>
      <c r="AZ61" s="73" t="s">
        <v>80</v>
      </c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85"/>
      <c r="BM61" s="204" t="s">
        <v>80</v>
      </c>
      <c r="BN61" s="29">
        <v>700</v>
      </c>
    </row>
    <row r="62" spans="1:66" x14ac:dyDescent="0.25">
      <c r="A62" s="105">
        <v>43975</v>
      </c>
      <c r="B62" s="86">
        <v>1.2</v>
      </c>
      <c r="C62" s="86">
        <v>51</v>
      </c>
      <c r="D62" s="29"/>
      <c r="E62" s="252" t="s">
        <v>80</v>
      </c>
      <c r="F62" s="29">
        <v>0</v>
      </c>
      <c r="G62" s="29">
        <v>0</v>
      </c>
      <c r="H62" s="86">
        <v>0</v>
      </c>
      <c r="I62" s="85">
        <v>0</v>
      </c>
      <c r="J62" s="29">
        <v>0</v>
      </c>
      <c r="K62" s="29">
        <v>0</v>
      </c>
      <c r="L62" s="85" t="s">
        <v>80</v>
      </c>
      <c r="M62" s="83" t="s">
        <v>80</v>
      </c>
      <c r="N62" s="29"/>
      <c r="O62" s="84"/>
      <c r="P62" s="84"/>
      <c r="Q62" s="84"/>
      <c r="R62" s="29"/>
      <c r="S62" s="29"/>
      <c r="T62" s="29"/>
      <c r="U62" s="29"/>
      <c r="V62" s="29"/>
      <c r="W62" s="29"/>
      <c r="X62" s="29"/>
      <c r="Y62" s="85"/>
      <c r="Z62" s="73" t="s">
        <v>80</v>
      </c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85"/>
      <c r="AM62" s="73" t="s">
        <v>80</v>
      </c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85"/>
      <c r="AZ62" s="73" t="s">
        <v>80</v>
      </c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85"/>
      <c r="BM62" s="204" t="s">
        <v>80</v>
      </c>
      <c r="BN62" s="29">
        <v>700</v>
      </c>
    </row>
    <row r="63" spans="1:66" x14ac:dyDescent="0.25">
      <c r="A63" s="105">
        <v>43976</v>
      </c>
      <c r="B63" s="86">
        <v>14.4</v>
      </c>
      <c r="C63" s="86" t="s">
        <v>80</v>
      </c>
      <c r="D63" s="29"/>
      <c r="E63" s="252" t="s">
        <v>80</v>
      </c>
      <c r="F63" s="29" t="s">
        <v>80</v>
      </c>
      <c r="G63" s="29" t="s">
        <v>80</v>
      </c>
      <c r="H63" s="86" t="s">
        <v>80</v>
      </c>
      <c r="I63" s="85" t="s">
        <v>80</v>
      </c>
      <c r="J63" s="29" t="s">
        <v>80</v>
      </c>
      <c r="K63" s="29" t="s">
        <v>80</v>
      </c>
      <c r="L63" s="85" t="s">
        <v>80</v>
      </c>
      <c r="M63" s="83" t="s">
        <v>80</v>
      </c>
      <c r="N63" s="29"/>
      <c r="O63" s="84"/>
      <c r="P63" s="84"/>
      <c r="Q63" s="84"/>
      <c r="R63" s="29"/>
      <c r="S63" s="29"/>
      <c r="T63" s="29"/>
      <c r="U63" s="29"/>
      <c r="V63" s="29"/>
      <c r="W63" s="29"/>
      <c r="X63" s="29"/>
      <c r="Y63" s="85"/>
      <c r="Z63" s="73" t="s">
        <v>80</v>
      </c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85"/>
      <c r="AM63" s="73" t="s">
        <v>80</v>
      </c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85"/>
      <c r="AZ63" s="73" t="s">
        <v>80</v>
      </c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85"/>
      <c r="BM63" s="204" t="s">
        <v>80</v>
      </c>
      <c r="BN63" s="29">
        <v>700</v>
      </c>
    </row>
    <row r="64" spans="1:66" x14ac:dyDescent="0.25">
      <c r="A64" s="105">
        <v>43977</v>
      </c>
      <c r="B64" s="86">
        <v>5</v>
      </c>
      <c r="C64" s="86" t="s">
        <v>80</v>
      </c>
      <c r="D64" s="29"/>
      <c r="E64" s="252" t="s">
        <v>80</v>
      </c>
      <c r="F64" s="29" t="s">
        <v>80</v>
      </c>
      <c r="G64" s="29" t="s">
        <v>80</v>
      </c>
      <c r="H64" s="86" t="s">
        <v>80</v>
      </c>
      <c r="I64" s="85" t="s">
        <v>80</v>
      </c>
      <c r="J64" s="29" t="s">
        <v>80</v>
      </c>
      <c r="K64" s="29" t="s">
        <v>80</v>
      </c>
      <c r="L64" s="85" t="s">
        <v>80</v>
      </c>
      <c r="M64" s="83" t="s">
        <v>80</v>
      </c>
      <c r="N64" s="29"/>
      <c r="O64" s="84"/>
      <c r="P64" s="84"/>
      <c r="Q64" s="84"/>
      <c r="R64" s="29"/>
      <c r="S64" s="29"/>
      <c r="T64" s="29"/>
      <c r="U64" s="29"/>
      <c r="V64" s="29"/>
      <c r="W64" s="29"/>
      <c r="X64" s="29"/>
      <c r="Y64" s="85"/>
      <c r="Z64" s="73" t="s">
        <v>80</v>
      </c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85"/>
      <c r="AM64" s="73" t="s">
        <v>80</v>
      </c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85"/>
      <c r="AZ64" s="73" t="s">
        <v>80</v>
      </c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85"/>
      <c r="BM64" s="204" t="s">
        <v>80</v>
      </c>
      <c r="BN64" s="29">
        <v>700</v>
      </c>
    </row>
    <row r="65" spans="1:66" x14ac:dyDescent="0.25">
      <c r="A65" s="105">
        <v>43978</v>
      </c>
      <c r="B65" s="86">
        <v>26.8</v>
      </c>
      <c r="C65" s="86">
        <v>41</v>
      </c>
      <c r="D65" s="29"/>
      <c r="E65" s="252" t="s">
        <v>80</v>
      </c>
      <c r="F65" s="29"/>
      <c r="G65" s="29"/>
      <c r="H65" s="86"/>
      <c r="I65" s="85"/>
      <c r="J65" s="29"/>
      <c r="K65" s="29">
        <v>6.81</v>
      </c>
      <c r="L65" s="85">
        <v>900</v>
      </c>
      <c r="M65" s="83" t="s">
        <v>80</v>
      </c>
      <c r="N65" s="29"/>
      <c r="O65" s="84"/>
      <c r="P65" s="84"/>
      <c r="Q65" s="84"/>
      <c r="R65" s="29"/>
      <c r="S65" s="29"/>
      <c r="T65" s="29"/>
      <c r="U65" s="29"/>
      <c r="V65" s="29"/>
      <c r="W65" s="29"/>
      <c r="X65" s="29"/>
      <c r="Y65" s="85"/>
      <c r="Z65" s="73" t="s">
        <v>80</v>
      </c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85"/>
      <c r="AM65" s="73" t="s">
        <v>80</v>
      </c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85"/>
      <c r="AZ65" s="73" t="s">
        <v>80</v>
      </c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85"/>
      <c r="BM65" s="204" t="s">
        <v>80</v>
      </c>
      <c r="BN65" s="29">
        <v>700</v>
      </c>
    </row>
    <row r="66" spans="1:66" x14ac:dyDescent="0.25">
      <c r="A66" s="105">
        <v>43979</v>
      </c>
      <c r="B66" s="86">
        <v>6.2</v>
      </c>
      <c r="C66" s="86">
        <v>66</v>
      </c>
      <c r="D66" s="29"/>
      <c r="E66" s="252">
        <v>44</v>
      </c>
      <c r="F66" s="29">
        <v>7.83</v>
      </c>
      <c r="G66" s="29">
        <v>7.83</v>
      </c>
      <c r="H66" s="86">
        <v>7.86</v>
      </c>
      <c r="I66" s="85">
        <v>10.14</v>
      </c>
      <c r="J66" s="29">
        <v>9.2100000000000009</v>
      </c>
      <c r="K66" s="29">
        <v>18.38</v>
      </c>
      <c r="L66" s="85">
        <v>840</v>
      </c>
      <c r="M66" s="83">
        <v>0.26041666666666702</v>
      </c>
      <c r="N66" s="29">
        <v>16</v>
      </c>
      <c r="O66" s="84">
        <v>93</v>
      </c>
      <c r="P66" s="84">
        <v>12</v>
      </c>
      <c r="Q66" s="84">
        <v>0.14000000000000001</v>
      </c>
      <c r="R66" s="29">
        <v>11</v>
      </c>
      <c r="S66" s="29">
        <v>6.9</v>
      </c>
      <c r="T66" s="29">
        <v>4.3</v>
      </c>
      <c r="U66" s="29">
        <v>11000</v>
      </c>
      <c r="V66" s="29">
        <v>6700</v>
      </c>
      <c r="W66" s="29">
        <v>80</v>
      </c>
      <c r="X66" s="29">
        <v>634</v>
      </c>
      <c r="Y66" s="85">
        <v>7.84</v>
      </c>
      <c r="Z66" s="73">
        <v>0.26041666666666702</v>
      </c>
      <c r="AA66" s="29">
        <v>7.7</v>
      </c>
      <c r="AB66" s="29">
        <v>4.4000000000000004</v>
      </c>
      <c r="AC66" s="29">
        <v>13</v>
      </c>
      <c r="AD66" s="29">
        <v>6.6000000000000003E-2</v>
      </c>
      <c r="AE66" s="29">
        <v>1.4</v>
      </c>
      <c r="AF66" s="29">
        <v>6.2</v>
      </c>
      <c r="AG66" s="29">
        <v>5.6</v>
      </c>
      <c r="AH66" s="29" t="s">
        <v>272</v>
      </c>
      <c r="AI66" s="29" t="s">
        <v>272</v>
      </c>
      <c r="AJ66" s="29">
        <v>0.3</v>
      </c>
      <c r="AK66" s="29">
        <v>639</v>
      </c>
      <c r="AL66" s="85">
        <v>8.1199999999999992</v>
      </c>
      <c r="AM66" s="73">
        <v>0.26041666666666702</v>
      </c>
      <c r="AN66" s="29">
        <v>1.4</v>
      </c>
      <c r="AO66" s="29">
        <v>7.8</v>
      </c>
      <c r="AP66" s="29">
        <v>0.79</v>
      </c>
      <c r="AQ66" s="29">
        <v>0.14000000000000001</v>
      </c>
      <c r="AR66" s="29">
        <v>0.44</v>
      </c>
      <c r="AS66" s="29">
        <v>1.6E-2</v>
      </c>
      <c r="AT66" s="29">
        <v>4.0000000000000001E-3</v>
      </c>
      <c r="AU66" s="29">
        <v>58</v>
      </c>
      <c r="AV66" s="29" t="s">
        <v>272</v>
      </c>
      <c r="AW66" s="29">
        <v>3</v>
      </c>
      <c r="AX66" s="29">
        <v>1286</v>
      </c>
      <c r="AY66" s="85">
        <v>7.81</v>
      </c>
      <c r="AZ66" s="73">
        <v>0.26041666666666702</v>
      </c>
      <c r="BA66" s="29">
        <v>0.56999999999999995</v>
      </c>
      <c r="BB66" s="29">
        <v>71</v>
      </c>
      <c r="BC66" s="29">
        <v>0.88</v>
      </c>
      <c r="BD66" s="29">
        <v>0.13</v>
      </c>
      <c r="BE66" s="29">
        <v>0.57999999999999996</v>
      </c>
      <c r="BF66" s="29">
        <v>0.15</v>
      </c>
      <c r="BG66" s="29">
        <v>0.16</v>
      </c>
      <c r="BH66" s="29">
        <v>330</v>
      </c>
      <c r="BI66" s="29">
        <v>340</v>
      </c>
      <c r="BJ66" s="29">
        <v>2.6</v>
      </c>
      <c r="BK66" s="29">
        <v>22.2</v>
      </c>
      <c r="BL66" s="85">
        <v>7.53</v>
      </c>
      <c r="BM66" s="204">
        <v>0.26041666666666702</v>
      </c>
      <c r="BN66" s="29">
        <v>700</v>
      </c>
    </row>
    <row r="67" spans="1:66" x14ac:dyDescent="0.25">
      <c r="A67" s="105">
        <v>43980</v>
      </c>
      <c r="B67" s="86">
        <v>0.2</v>
      </c>
      <c r="C67" s="86">
        <v>54</v>
      </c>
      <c r="D67" s="29"/>
      <c r="E67" s="252" t="s">
        <v>80</v>
      </c>
      <c r="F67" s="29"/>
      <c r="G67" s="29"/>
      <c r="H67" s="86"/>
      <c r="I67" s="85"/>
      <c r="J67" s="29"/>
      <c r="K67" s="29"/>
      <c r="L67" s="85" t="s">
        <v>80</v>
      </c>
      <c r="M67" s="83" t="s">
        <v>80</v>
      </c>
      <c r="N67" s="29"/>
      <c r="O67" s="84"/>
      <c r="P67" s="84"/>
      <c r="Q67" s="84"/>
      <c r="R67" s="29"/>
      <c r="S67" s="29"/>
      <c r="T67" s="29"/>
      <c r="U67" s="29"/>
      <c r="V67" s="29"/>
      <c r="W67" s="29"/>
      <c r="X67" s="29"/>
      <c r="Y67" s="85"/>
      <c r="Z67" s="73" t="s">
        <v>80</v>
      </c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85"/>
      <c r="AM67" s="73" t="s">
        <v>80</v>
      </c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85"/>
      <c r="AZ67" s="73" t="s">
        <v>80</v>
      </c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85"/>
      <c r="BM67" s="204" t="s">
        <v>80</v>
      </c>
      <c r="BN67" s="29">
        <v>700</v>
      </c>
    </row>
    <row r="68" spans="1:66" x14ac:dyDescent="0.25">
      <c r="A68" s="105">
        <v>43981</v>
      </c>
      <c r="B68" s="86">
        <v>15.6</v>
      </c>
      <c r="C68" s="86">
        <v>86</v>
      </c>
      <c r="D68" s="29"/>
      <c r="E68" s="252">
        <v>262</v>
      </c>
      <c r="F68" s="29"/>
      <c r="G68" s="29"/>
      <c r="H68" s="86"/>
      <c r="I68" s="85"/>
      <c r="J68" s="29"/>
      <c r="K68" s="29"/>
      <c r="L68" s="85">
        <v>840</v>
      </c>
      <c r="M68" s="83" t="s">
        <v>80</v>
      </c>
      <c r="N68" s="29"/>
      <c r="O68" s="84"/>
      <c r="P68" s="84"/>
      <c r="Q68" s="84"/>
      <c r="R68" s="29"/>
      <c r="S68" s="29"/>
      <c r="T68" s="29"/>
      <c r="U68" s="29"/>
      <c r="V68" s="29"/>
      <c r="W68" s="29"/>
      <c r="X68" s="29"/>
      <c r="Y68" s="85"/>
      <c r="Z68" s="73" t="s">
        <v>80</v>
      </c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85"/>
      <c r="AM68" s="73" t="s">
        <v>80</v>
      </c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85"/>
      <c r="AZ68" s="73" t="s">
        <v>80</v>
      </c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85"/>
      <c r="BM68" s="204" t="s">
        <v>80</v>
      </c>
      <c r="BN68" s="29">
        <v>700</v>
      </c>
    </row>
    <row r="69" spans="1:66" ht="13.8" thickBot="1" x14ac:dyDescent="0.3">
      <c r="A69" s="105">
        <v>43982</v>
      </c>
      <c r="B69" s="122">
        <v>162.6</v>
      </c>
      <c r="C69" s="122">
        <v>117</v>
      </c>
      <c r="D69" s="90"/>
      <c r="E69" s="253">
        <v>279</v>
      </c>
      <c r="F69" s="90"/>
      <c r="G69" s="90"/>
      <c r="H69" s="122"/>
      <c r="I69" s="91"/>
      <c r="J69" s="90"/>
      <c r="K69" s="90"/>
      <c r="L69" s="91" t="s">
        <v>80</v>
      </c>
      <c r="M69" s="87" t="s">
        <v>80</v>
      </c>
      <c r="N69" s="90"/>
      <c r="O69" s="89"/>
      <c r="P69" s="89"/>
      <c r="Q69" s="89"/>
      <c r="R69" s="90"/>
      <c r="S69" s="90"/>
      <c r="T69" s="90"/>
      <c r="U69" s="90"/>
      <c r="V69" s="90"/>
      <c r="W69" s="90"/>
      <c r="X69" s="90"/>
      <c r="Y69" s="91"/>
      <c r="Z69" s="75" t="s">
        <v>80</v>
      </c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1"/>
      <c r="AM69" s="75" t="s">
        <v>80</v>
      </c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1"/>
      <c r="AZ69" s="75" t="s">
        <v>80</v>
      </c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1"/>
      <c r="BM69" s="206" t="s">
        <v>80</v>
      </c>
      <c r="BN69" s="29">
        <v>700</v>
      </c>
    </row>
    <row r="70" spans="1:66" x14ac:dyDescent="0.25">
      <c r="A70" s="241">
        <v>43983</v>
      </c>
      <c r="B70" s="124">
        <v>58.6</v>
      </c>
      <c r="C70" s="124">
        <v>154</v>
      </c>
      <c r="D70" s="80"/>
      <c r="E70" s="251">
        <v>257</v>
      </c>
      <c r="F70" s="80"/>
      <c r="G70" s="80"/>
      <c r="H70" s="124"/>
      <c r="I70" s="81"/>
      <c r="J70" s="80"/>
      <c r="K70" s="80"/>
      <c r="L70" s="81">
        <v>860</v>
      </c>
      <c r="M70" s="77" t="s">
        <v>80</v>
      </c>
      <c r="N70" s="80"/>
      <c r="O70" s="79"/>
      <c r="P70" s="79"/>
      <c r="Q70" s="79"/>
      <c r="R70" s="80"/>
      <c r="S70" s="80"/>
      <c r="T70" s="80"/>
      <c r="U70" s="80"/>
      <c r="V70" s="80"/>
      <c r="W70" s="80"/>
      <c r="X70" s="80"/>
      <c r="Y70" s="81"/>
      <c r="Z70" s="82" t="s">
        <v>80</v>
      </c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1"/>
      <c r="AM70" s="82" t="s">
        <v>80</v>
      </c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1"/>
      <c r="AZ70" s="82" t="s">
        <v>80</v>
      </c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1"/>
      <c r="BM70" s="203" t="s">
        <v>80</v>
      </c>
      <c r="BN70" s="29">
        <v>700</v>
      </c>
    </row>
    <row r="71" spans="1:66" x14ac:dyDescent="0.25">
      <c r="A71" s="105">
        <v>43984</v>
      </c>
      <c r="B71" s="86">
        <v>15</v>
      </c>
      <c r="C71" s="86">
        <v>151</v>
      </c>
      <c r="D71" s="29"/>
      <c r="E71" s="252">
        <v>257</v>
      </c>
      <c r="F71" s="29">
        <v>7.55</v>
      </c>
      <c r="G71" s="29">
        <v>6.66</v>
      </c>
      <c r="H71" s="86">
        <v>7.63</v>
      </c>
      <c r="I71" s="85">
        <v>6.75</v>
      </c>
      <c r="J71" s="29">
        <v>7.7</v>
      </c>
      <c r="K71" s="29">
        <v>9</v>
      </c>
      <c r="L71" s="85">
        <v>880</v>
      </c>
      <c r="M71" s="83" t="s">
        <v>80</v>
      </c>
      <c r="N71" s="29"/>
      <c r="O71" s="84"/>
      <c r="P71" s="84"/>
      <c r="Q71" s="84"/>
      <c r="R71" s="29"/>
      <c r="S71" s="29"/>
      <c r="T71" s="29"/>
      <c r="U71" s="29"/>
      <c r="V71" s="29"/>
      <c r="W71" s="29"/>
      <c r="X71" s="29"/>
      <c r="Y71" s="85"/>
      <c r="Z71" s="73" t="s">
        <v>80</v>
      </c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85"/>
      <c r="AM71" s="73" t="s">
        <v>80</v>
      </c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85"/>
      <c r="AZ71" s="73" t="s">
        <v>80</v>
      </c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85"/>
      <c r="BM71" s="204" t="s">
        <v>80</v>
      </c>
      <c r="BN71" s="29">
        <v>700</v>
      </c>
    </row>
    <row r="72" spans="1:66" x14ac:dyDescent="0.25">
      <c r="A72" s="105">
        <v>43985</v>
      </c>
      <c r="B72" s="86">
        <v>0</v>
      </c>
      <c r="C72" s="86">
        <v>85</v>
      </c>
      <c r="D72" s="29"/>
      <c r="E72" s="252">
        <v>188</v>
      </c>
      <c r="F72" s="29"/>
      <c r="G72" s="29"/>
      <c r="H72" s="86"/>
      <c r="I72" s="85"/>
      <c r="J72" s="29"/>
      <c r="K72" s="29"/>
      <c r="L72" s="85">
        <v>850</v>
      </c>
      <c r="M72" s="83" t="s">
        <v>80</v>
      </c>
      <c r="N72" s="29"/>
      <c r="O72" s="84"/>
      <c r="P72" s="84"/>
      <c r="Q72" s="84"/>
      <c r="R72" s="29"/>
      <c r="S72" s="29"/>
      <c r="T72" s="29"/>
      <c r="U72" s="29"/>
      <c r="V72" s="29"/>
      <c r="W72" s="29"/>
      <c r="X72" s="29"/>
      <c r="Y72" s="85"/>
      <c r="Z72" s="73" t="s">
        <v>80</v>
      </c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85"/>
      <c r="AM72" s="73" t="s">
        <v>80</v>
      </c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85"/>
      <c r="AZ72" s="73" t="s">
        <v>80</v>
      </c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85"/>
      <c r="BM72" s="204" t="s">
        <v>80</v>
      </c>
      <c r="BN72" s="29">
        <v>700</v>
      </c>
    </row>
    <row r="73" spans="1:66" x14ac:dyDescent="0.25">
      <c r="A73" s="105">
        <v>43986</v>
      </c>
      <c r="B73" s="86"/>
      <c r="C73" s="86">
        <v>71</v>
      </c>
      <c r="D73" s="29"/>
      <c r="E73" s="252">
        <v>228</v>
      </c>
      <c r="F73" s="29">
        <v>7.75</v>
      </c>
      <c r="G73" s="29">
        <v>4.33</v>
      </c>
      <c r="H73" s="86">
        <v>7.69</v>
      </c>
      <c r="I73" s="85">
        <v>3.85</v>
      </c>
      <c r="J73" s="29">
        <v>7.76</v>
      </c>
      <c r="K73" s="29">
        <v>5.47</v>
      </c>
      <c r="L73" s="85">
        <v>830</v>
      </c>
      <c r="M73" s="83" t="s">
        <v>80</v>
      </c>
      <c r="N73" s="29"/>
      <c r="O73" s="84"/>
      <c r="P73" s="84"/>
      <c r="Q73" s="84"/>
      <c r="R73" s="29"/>
      <c r="S73" s="29"/>
      <c r="T73" s="29"/>
      <c r="U73" s="29"/>
      <c r="V73" s="29"/>
      <c r="W73" s="29"/>
      <c r="X73" s="29"/>
      <c r="Y73" s="85"/>
      <c r="Z73" s="73" t="s">
        <v>80</v>
      </c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85"/>
      <c r="AM73" s="73" t="s">
        <v>80</v>
      </c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85"/>
      <c r="AZ73" s="73" t="s">
        <v>80</v>
      </c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85"/>
      <c r="BM73" s="204" t="s">
        <v>80</v>
      </c>
      <c r="BN73" s="29">
        <v>700</v>
      </c>
    </row>
    <row r="74" spans="1:66" x14ac:dyDescent="0.25">
      <c r="A74" s="105">
        <v>43987</v>
      </c>
      <c r="B74" s="86"/>
      <c r="C74" s="86">
        <v>116</v>
      </c>
      <c r="D74" s="29"/>
      <c r="E74" s="252">
        <v>216</v>
      </c>
      <c r="F74" s="29">
        <v>7.36</v>
      </c>
      <c r="G74" s="29">
        <v>1.88</v>
      </c>
      <c r="H74" s="86">
        <v>7.56</v>
      </c>
      <c r="I74" s="85">
        <v>3.26</v>
      </c>
      <c r="J74" s="29">
        <v>7.84</v>
      </c>
      <c r="K74" s="29">
        <v>4.67</v>
      </c>
      <c r="L74" s="85">
        <v>830</v>
      </c>
      <c r="M74" s="83" t="s">
        <v>80</v>
      </c>
      <c r="N74" s="29"/>
      <c r="O74" s="84"/>
      <c r="P74" s="84"/>
      <c r="Q74" s="84"/>
      <c r="R74" s="29"/>
      <c r="S74" s="29"/>
      <c r="T74" s="29"/>
      <c r="U74" s="29"/>
      <c r="V74" s="29"/>
      <c r="W74" s="29"/>
      <c r="X74" s="29"/>
      <c r="Y74" s="85"/>
      <c r="Z74" s="73" t="s">
        <v>80</v>
      </c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85"/>
      <c r="AM74" s="73" t="s">
        <v>80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85"/>
      <c r="AZ74" s="73" t="s">
        <v>80</v>
      </c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85"/>
      <c r="BM74" s="204" t="s">
        <v>80</v>
      </c>
      <c r="BN74" s="29">
        <v>700</v>
      </c>
    </row>
    <row r="75" spans="1:66" x14ac:dyDescent="0.25">
      <c r="A75" s="105">
        <v>43988</v>
      </c>
      <c r="B75" s="86">
        <v>0.2</v>
      </c>
      <c r="C75" s="86">
        <v>79</v>
      </c>
      <c r="D75" s="29"/>
      <c r="E75" s="252">
        <v>180</v>
      </c>
      <c r="F75" s="29"/>
      <c r="G75" s="29"/>
      <c r="H75" s="86"/>
      <c r="I75" s="85"/>
      <c r="J75" s="29"/>
      <c r="K75" s="29"/>
      <c r="L75" s="85">
        <v>830</v>
      </c>
      <c r="M75" s="83" t="s">
        <v>80</v>
      </c>
      <c r="N75" s="29"/>
      <c r="O75" s="84"/>
      <c r="P75" s="84"/>
      <c r="Q75" s="84"/>
      <c r="R75" s="29"/>
      <c r="S75" s="29"/>
      <c r="T75" s="29"/>
      <c r="U75" s="29"/>
      <c r="V75" s="29"/>
      <c r="W75" s="29"/>
      <c r="X75" s="29"/>
      <c r="Y75" s="85"/>
      <c r="Z75" s="73" t="s">
        <v>80</v>
      </c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85"/>
      <c r="AM75" s="73" t="s">
        <v>80</v>
      </c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85"/>
      <c r="AZ75" s="73" t="s">
        <v>80</v>
      </c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85"/>
      <c r="BM75" s="204" t="s">
        <v>80</v>
      </c>
      <c r="BN75" s="29">
        <v>700</v>
      </c>
    </row>
    <row r="76" spans="1:66" x14ac:dyDescent="0.25">
      <c r="A76" s="105">
        <v>43989</v>
      </c>
      <c r="B76" s="86">
        <v>4.2</v>
      </c>
      <c r="C76" s="86">
        <v>79</v>
      </c>
      <c r="D76" s="29"/>
      <c r="E76" s="252">
        <v>202</v>
      </c>
      <c r="F76" s="29"/>
      <c r="G76" s="29"/>
      <c r="H76" s="86"/>
      <c r="I76" s="85"/>
      <c r="J76" s="29"/>
      <c r="K76" s="29"/>
      <c r="L76" s="85">
        <v>810</v>
      </c>
      <c r="M76" s="83" t="s">
        <v>80</v>
      </c>
      <c r="N76" s="29"/>
      <c r="O76" s="84"/>
      <c r="P76" s="84"/>
      <c r="Q76" s="84"/>
      <c r="R76" s="29"/>
      <c r="S76" s="29"/>
      <c r="T76" s="29"/>
      <c r="U76" s="29"/>
      <c r="V76" s="29"/>
      <c r="W76" s="29"/>
      <c r="X76" s="29"/>
      <c r="Y76" s="85"/>
      <c r="Z76" s="73" t="s">
        <v>80</v>
      </c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85"/>
      <c r="AM76" s="73" t="s">
        <v>80</v>
      </c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85"/>
      <c r="AZ76" s="73" t="s">
        <v>80</v>
      </c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85"/>
      <c r="BM76" s="204" t="s">
        <v>80</v>
      </c>
      <c r="BN76" s="29">
        <v>700</v>
      </c>
    </row>
    <row r="77" spans="1:66" x14ac:dyDescent="0.25">
      <c r="A77" s="105">
        <v>43990</v>
      </c>
      <c r="B77" s="86">
        <v>0</v>
      </c>
      <c r="C77" s="86">
        <v>63</v>
      </c>
      <c r="D77" s="29"/>
      <c r="E77" s="252" t="s">
        <v>80</v>
      </c>
      <c r="F77" s="29"/>
      <c r="G77" s="29"/>
      <c r="H77" s="86"/>
      <c r="I77" s="85"/>
      <c r="J77" s="29"/>
      <c r="K77" s="29"/>
      <c r="L77" s="85">
        <v>860</v>
      </c>
      <c r="M77" s="83" t="s">
        <v>80</v>
      </c>
      <c r="N77" s="29"/>
      <c r="O77" s="84"/>
      <c r="P77" s="84"/>
      <c r="Q77" s="84"/>
      <c r="R77" s="29"/>
      <c r="S77" s="29"/>
      <c r="T77" s="29"/>
      <c r="U77" s="29"/>
      <c r="V77" s="29"/>
      <c r="W77" s="29"/>
      <c r="X77" s="29"/>
      <c r="Y77" s="85"/>
      <c r="Z77" s="73" t="s">
        <v>80</v>
      </c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85"/>
      <c r="AM77" s="73" t="s">
        <v>80</v>
      </c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85"/>
      <c r="AZ77" s="73" t="s">
        <v>80</v>
      </c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85"/>
      <c r="BM77" s="204" t="s">
        <v>80</v>
      </c>
      <c r="BN77" s="29">
        <v>700</v>
      </c>
    </row>
    <row r="78" spans="1:66" x14ac:dyDescent="0.25">
      <c r="A78" s="105">
        <v>43991</v>
      </c>
      <c r="B78" s="86">
        <v>0.2</v>
      </c>
      <c r="C78" s="86">
        <v>55</v>
      </c>
      <c r="D78" s="29"/>
      <c r="E78" s="252" t="s">
        <v>80</v>
      </c>
      <c r="F78" s="29">
        <v>7.36</v>
      </c>
      <c r="G78" s="29">
        <v>2.23</v>
      </c>
      <c r="H78" s="86">
        <v>7.44</v>
      </c>
      <c r="I78" s="85">
        <v>2.29</v>
      </c>
      <c r="J78" s="29">
        <v>7.46</v>
      </c>
      <c r="K78" s="29">
        <v>5.5</v>
      </c>
      <c r="L78" s="85">
        <v>880</v>
      </c>
      <c r="M78" s="83" t="s">
        <v>80</v>
      </c>
      <c r="N78" s="29"/>
      <c r="O78" s="84"/>
      <c r="P78" s="84"/>
      <c r="Q78" s="84"/>
      <c r="R78" s="29"/>
      <c r="S78" s="29"/>
      <c r="T78" s="29"/>
      <c r="U78" s="29"/>
      <c r="V78" s="29"/>
      <c r="W78" s="29"/>
      <c r="X78" s="29"/>
      <c r="Y78" s="85"/>
      <c r="Z78" s="73" t="s">
        <v>80</v>
      </c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85"/>
      <c r="AM78" s="73" t="s">
        <v>80</v>
      </c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85"/>
      <c r="AZ78" s="73" t="s">
        <v>80</v>
      </c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85"/>
      <c r="BM78" s="204" t="s">
        <v>80</v>
      </c>
      <c r="BN78" s="29">
        <v>700</v>
      </c>
    </row>
    <row r="79" spans="1:66" x14ac:dyDescent="0.25">
      <c r="A79" s="105">
        <v>43992</v>
      </c>
      <c r="B79" s="86">
        <v>1.4</v>
      </c>
      <c r="C79" s="86">
        <v>50</v>
      </c>
      <c r="D79" s="29"/>
      <c r="E79" s="252" t="s">
        <v>80</v>
      </c>
      <c r="F79" s="29">
        <v>7.45</v>
      </c>
      <c r="G79" s="29">
        <v>1.53</v>
      </c>
      <c r="H79" s="86">
        <v>7.5</v>
      </c>
      <c r="I79" s="85">
        <v>2.35</v>
      </c>
      <c r="J79" s="29">
        <v>7.52</v>
      </c>
      <c r="K79" s="29">
        <v>1.63</v>
      </c>
      <c r="L79" s="85">
        <v>870</v>
      </c>
      <c r="M79" s="83" t="s">
        <v>80</v>
      </c>
      <c r="N79" s="29"/>
      <c r="O79" s="84"/>
      <c r="P79" s="84"/>
      <c r="Q79" s="84"/>
      <c r="R79" s="29"/>
      <c r="S79" s="29"/>
      <c r="T79" s="29"/>
      <c r="U79" s="29"/>
      <c r="V79" s="29"/>
      <c r="W79" s="29"/>
      <c r="X79" s="29"/>
      <c r="Y79" s="85"/>
      <c r="Z79" s="73" t="s">
        <v>80</v>
      </c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85"/>
      <c r="AM79" s="73" t="s">
        <v>80</v>
      </c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85"/>
      <c r="AZ79" s="73" t="s">
        <v>80</v>
      </c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85"/>
      <c r="BM79" s="204" t="s">
        <v>80</v>
      </c>
      <c r="BN79" s="29">
        <v>700</v>
      </c>
    </row>
    <row r="80" spans="1:66" x14ac:dyDescent="0.25">
      <c r="A80" s="105">
        <v>43993</v>
      </c>
      <c r="B80" s="86">
        <v>0</v>
      </c>
      <c r="C80" s="86">
        <v>50</v>
      </c>
      <c r="D80" s="29"/>
      <c r="E80" s="252" t="s">
        <v>80</v>
      </c>
      <c r="F80" s="29">
        <v>7.29</v>
      </c>
      <c r="G80" s="29">
        <v>1.31</v>
      </c>
      <c r="H80" s="86">
        <v>7.56</v>
      </c>
      <c r="I80" s="85">
        <v>1.88</v>
      </c>
      <c r="J80" s="29">
        <v>7.59</v>
      </c>
      <c r="K80" s="29">
        <v>1.03</v>
      </c>
      <c r="L80" s="85">
        <v>890</v>
      </c>
      <c r="M80" s="83" t="s">
        <v>80</v>
      </c>
      <c r="N80" s="29"/>
      <c r="O80" s="84"/>
      <c r="P80" s="84"/>
      <c r="Q80" s="84"/>
      <c r="R80" s="29"/>
      <c r="S80" s="29"/>
      <c r="T80" s="29"/>
      <c r="U80" s="29"/>
      <c r="V80" s="29"/>
      <c r="W80" s="29"/>
      <c r="X80" s="29"/>
      <c r="Y80" s="85"/>
      <c r="Z80" s="73" t="s">
        <v>80</v>
      </c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85"/>
      <c r="AM80" s="73" t="s">
        <v>80</v>
      </c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85"/>
      <c r="AZ80" s="73" t="s">
        <v>80</v>
      </c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85"/>
      <c r="BM80" s="204" t="s">
        <v>80</v>
      </c>
      <c r="BN80" s="29">
        <v>700</v>
      </c>
    </row>
    <row r="81" spans="1:66" x14ac:dyDescent="0.25">
      <c r="A81" s="105">
        <v>43994</v>
      </c>
      <c r="B81" s="86">
        <v>0.2</v>
      </c>
      <c r="C81" s="86">
        <v>59</v>
      </c>
      <c r="D81" s="29"/>
      <c r="E81" s="252" t="s">
        <v>80</v>
      </c>
      <c r="F81" s="29"/>
      <c r="G81" s="29"/>
      <c r="H81" s="86"/>
      <c r="I81" s="85"/>
      <c r="J81" s="29"/>
      <c r="K81" s="29"/>
      <c r="L81" s="85">
        <v>880</v>
      </c>
      <c r="M81" s="83" t="s">
        <v>80</v>
      </c>
      <c r="N81" s="29"/>
      <c r="O81" s="84"/>
      <c r="P81" s="84"/>
      <c r="Q81" s="84"/>
      <c r="R81" s="29"/>
      <c r="S81" s="29"/>
      <c r="T81" s="29"/>
      <c r="U81" s="29"/>
      <c r="V81" s="29"/>
      <c r="W81" s="29"/>
      <c r="X81" s="29"/>
      <c r="Y81" s="85"/>
      <c r="Z81" s="73" t="s">
        <v>80</v>
      </c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85"/>
      <c r="AM81" s="73" t="s">
        <v>80</v>
      </c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85"/>
      <c r="AZ81" s="73" t="s">
        <v>80</v>
      </c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85"/>
      <c r="BM81" s="204" t="s">
        <v>80</v>
      </c>
      <c r="BN81" s="29">
        <v>700</v>
      </c>
    </row>
    <row r="82" spans="1:66" x14ac:dyDescent="0.25">
      <c r="A82" s="105">
        <v>43995</v>
      </c>
      <c r="B82" s="86">
        <v>0</v>
      </c>
      <c r="C82" s="86">
        <v>64</v>
      </c>
      <c r="D82" s="29"/>
      <c r="E82" s="252" t="s">
        <v>80</v>
      </c>
      <c r="F82" s="29"/>
      <c r="G82" s="29"/>
      <c r="H82" s="86"/>
      <c r="I82" s="85"/>
      <c r="J82" s="29"/>
      <c r="K82" s="29"/>
      <c r="L82" s="85">
        <v>900</v>
      </c>
      <c r="M82" s="83" t="s">
        <v>80</v>
      </c>
      <c r="N82" s="29"/>
      <c r="O82" s="84"/>
      <c r="P82" s="84"/>
      <c r="Q82" s="84"/>
      <c r="R82" s="29"/>
      <c r="S82" s="29"/>
      <c r="T82" s="29"/>
      <c r="U82" s="29"/>
      <c r="V82" s="29"/>
      <c r="W82" s="29"/>
      <c r="X82" s="29"/>
      <c r="Y82" s="85"/>
      <c r="Z82" s="73" t="s">
        <v>80</v>
      </c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85"/>
      <c r="AM82" s="73" t="s">
        <v>80</v>
      </c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85"/>
      <c r="AZ82" s="73" t="s">
        <v>80</v>
      </c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85"/>
      <c r="BM82" s="204" t="s">
        <v>80</v>
      </c>
      <c r="BN82" s="29">
        <v>700</v>
      </c>
    </row>
    <row r="83" spans="1:66" x14ac:dyDescent="0.25">
      <c r="A83" s="105">
        <v>43996</v>
      </c>
      <c r="B83" s="86">
        <v>6.8</v>
      </c>
      <c r="C83" s="86">
        <v>77</v>
      </c>
      <c r="D83" s="29"/>
      <c r="E83" s="252" t="s">
        <v>80</v>
      </c>
      <c r="F83" s="29"/>
      <c r="G83" s="29"/>
      <c r="H83" s="86"/>
      <c r="I83" s="85"/>
      <c r="J83" s="29"/>
      <c r="K83" s="29"/>
      <c r="L83" s="85">
        <v>960</v>
      </c>
      <c r="M83" s="83" t="s">
        <v>80</v>
      </c>
      <c r="N83" s="29"/>
      <c r="O83" s="84"/>
      <c r="P83" s="84"/>
      <c r="Q83" s="84"/>
      <c r="R83" s="29"/>
      <c r="S83" s="29"/>
      <c r="T83" s="29"/>
      <c r="U83" s="29"/>
      <c r="V83" s="29"/>
      <c r="W83" s="29"/>
      <c r="X83" s="29"/>
      <c r="Y83" s="85"/>
      <c r="Z83" s="73" t="s">
        <v>80</v>
      </c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85"/>
      <c r="AM83" s="73" t="s">
        <v>80</v>
      </c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85"/>
      <c r="AZ83" s="73" t="s">
        <v>80</v>
      </c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85"/>
      <c r="BM83" s="204" t="s">
        <v>80</v>
      </c>
      <c r="BN83" s="29">
        <v>700</v>
      </c>
    </row>
    <row r="84" spans="1:66" x14ac:dyDescent="0.25">
      <c r="A84" s="105">
        <v>43997</v>
      </c>
      <c r="B84" s="86">
        <v>0</v>
      </c>
      <c r="C84" s="86">
        <v>68</v>
      </c>
      <c r="D84" s="29"/>
      <c r="E84" s="252" t="s">
        <v>80</v>
      </c>
      <c r="F84" s="29"/>
      <c r="G84" s="29"/>
      <c r="H84" s="86"/>
      <c r="I84" s="85"/>
      <c r="J84" s="29"/>
      <c r="K84" s="29"/>
      <c r="L84" s="85" t="s">
        <v>80</v>
      </c>
      <c r="M84" s="83" t="s">
        <v>80</v>
      </c>
      <c r="N84" s="29"/>
      <c r="O84" s="84"/>
      <c r="P84" s="84"/>
      <c r="Q84" s="84"/>
      <c r="R84" s="29"/>
      <c r="S84" s="29"/>
      <c r="T84" s="29"/>
      <c r="U84" s="29"/>
      <c r="V84" s="29"/>
      <c r="W84" s="29"/>
      <c r="X84" s="29"/>
      <c r="Y84" s="85"/>
      <c r="Z84" s="73" t="s">
        <v>80</v>
      </c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85"/>
      <c r="AM84" s="73" t="s">
        <v>80</v>
      </c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85"/>
      <c r="AZ84" s="73" t="s">
        <v>80</v>
      </c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85"/>
      <c r="BM84" s="204" t="s">
        <v>80</v>
      </c>
      <c r="BN84" s="29">
        <v>700</v>
      </c>
    </row>
    <row r="85" spans="1:66" x14ac:dyDescent="0.25">
      <c r="A85" s="105">
        <v>43998</v>
      </c>
      <c r="B85" s="86">
        <v>0.2</v>
      </c>
      <c r="C85" s="86">
        <v>40</v>
      </c>
      <c r="D85" s="29"/>
      <c r="E85" s="252" t="s">
        <v>80</v>
      </c>
      <c r="F85" s="29">
        <v>7.77</v>
      </c>
      <c r="G85" s="29">
        <v>7.82</v>
      </c>
      <c r="H85" s="86">
        <v>7.59</v>
      </c>
      <c r="I85" s="85">
        <v>7.31</v>
      </c>
      <c r="J85" s="29">
        <v>7.41</v>
      </c>
      <c r="K85" s="29">
        <v>1.71</v>
      </c>
      <c r="L85" s="85">
        <v>960</v>
      </c>
      <c r="M85" s="83" t="s">
        <v>80</v>
      </c>
      <c r="N85" s="29"/>
      <c r="O85" s="84"/>
      <c r="P85" s="84"/>
      <c r="Q85" s="84"/>
      <c r="R85" s="29"/>
      <c r="S85" s="29"/>
      <c r="T85" s="29"/>
      <c r="U85" s="29"/>
      <c r="V85" s="29"/>
      <c r="W85" s="29"/>
      <c r="X85" s="29"/>
      <c r="Y85" s="85"/>
      <c r="Z85" s="73" t="s">
        <v>80</v>
      </c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85"/>
      <c r="AM85" s="73" t="s">
        <v>80</v>
      </c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85"/>
      <c r="AZ85" s="73" t="s">
        <v>80</v>
      </c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85"/>
      <c r="BM85" s="204" t="s">
        <v>80</v>
      </c>
      <c r="BN85" s="29">
        <v>700</v>
      </c>
    </row>
    <row r="86" spans="1:66" x14ac:dyDescent="0.25">
      <c r="A86" s="105">
        <v>43999</v>
      </c>
      <c r="B86" s="86">
        <v>0</v>
      </c>
      <c r="C86" s="86">
        <v>54</v>
      </c>
      <c r="D86" s="29"/>
      <c r="E86" s="252" t="s">
        <v>80</v>
      </c>
      <c r="F86" s="29">
        <v>7.08</v>
      </c>
      <c r="G86" s="29">
        <v>5.98</v>
      </c>
      <c r="H86" s="86">
        <v>7.36</v>
      </c>
      <c r="I86" s="85"/>
      <c r="J86" s="29">
        <v>7.25</v>
      </c>
      <c r="K86" s="29"/>
      <c r="L86" s="85">
        <v>950</v>
      </c>
      <c r="M86" s="83">
        <v>0.30208333333333298</v>
      </c>
      <c r="N86" s="29"/>
      <c r="O86" s="84"/>
      <c r="P86" s="84"/>
      <c r="Q86" s="84"/>
      <c r="R86" s="29"/>
      <c r="S86" s="29"/>
      <c r="T86" s="29"/>
      <c r="U86" s="29"/>
      <c r="V86" s="29"/>
      <c r="W86" s="29"/>
      <c r="X86" s="29"/>
      <c r="Y86" s="85"/>
      <c r="Z86" s="73">
        <v>0.30208333333333298</v>
      </c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85"/>
      <c r="AM86" s="73">
        <v>0.30208333333333298</v>
      </c>
      <c r="AN86" s="29">
        <v>0.79</v>
      </c>
      <c r="AO86" s="29">
        <v>9</v>
      </c>
      <c r="AP86" s="29">
        <v>5.8000000000000003E-2</v>
      </c>
      <c r="AQ86" s="29">
        <v>0.1</v>
      </c>
      <c r="AR86" s="29">
        <v>0.5</v>
      </c>
      <c r="AS86" s="29">
        <v>9.4E-2</v>
      </c>
      <c r="AT86" s="29">
        <v>2.4E-2</v>
      </c>
      <c r="AU86" s="29">
        <v>34</v>
      </c>
      <c r="AV86" s="29">
        <v>2100</v>
      </c>
      <c r="AW86" s="29">
        <v>5.2</v>
      </c>
      <c r="AX86" s="29">
        <v>2176</v>
      </c>
      <c r="AY86" s="85">
        <v>6.7</v>
      </c>
      <c r="AZ86" s="73">
        <v>0.30208333333333298</v>
      </c>
      <c r="BA86" s="29">
        <v>0.81</v>
      </c>
      <c r="BB86" s="29">
        <v>37</v>
      </c>
      <c r="BC86" s="29">
        <v>2.1999999999999999E-2</v>
      </c>
      <c r="BD86" s="29">
        <v>0.15</v>
      </c>
      <c r="BE86" s="29">
        <v>0.38</v>
      </c>
      <c r="BF86" s="29">
        <v>6.3E-2</v>
      </c>
      <c r="BG86" s="29">
        <v>4.8000000000000001E-2</v>
      </c>
      <c r="BH86" s="29">
        <v>260</v>
      </c>
      <c r="BI86" s="29">
        <v>260</v>
      </c>
      <c r="BJ86" s="29">
        <v>2.4</v>
      </c>
      <c r="BK86" s="29">
        <v>46</v>
      </c>
      <c r="BL86" s="85">
        <v>6.53</v>
      </c>
      <c r="BM86" s="204">
        <v>0.30208333333333298</v>
      </c>
      <c r="BN86" s="29">
        <v>700</v>
      </c>
    </row>
    <row r="87" spans="1:66" x14ac:dyDescent="0.25">
      <c r="A87" s="105">
        <v>44000</v>
      </c>
      <c r="B87" s="86">
        <v>0.8</v>
      </c>
      <c r="C87" s="86">
        <v>47</v>
      </c>
      <c r="D87" s="29"/>
      <c r="E87" s="252" t="s">
        <v>80</v>
      </c>
      <c r="F87" s="29">
        <v>7.14</v>
      </c>
      <c r="G87" s="29">
        <v>4.17</v>
      </c>
      <c r="H87" s="86">
        <v>7.41</v>
      </c>
      <c r="I87" s="85"/>
      <c r="J87" s="29">
        <v>7.36</v>
      </c>
      <c r="K87" s="29"/>
      <c r="L87" s="85">
        <v>950</v>
      </c>
      <c r="M87" s="83" t="s">
        <v>80</v>
      </c>
      <c r="N87" s="29"/>
      <c r="O87" s="84"/>
      <c r="P87" s="84"/>
      <c r="Q87" s="84"/>
      <c r="R87" s="29"/>
      <c r="S87" s="29"/>
      <c r="T87" s="29"/>
      <c r="U87" s="29"/>
      <c r="V87" s="29"/>
      <c r="W87" s="29"/>
      <c r="X87" s="29"/>
      <c r="Y87" s="85"/>
      <c r="Z87" s="73" t="s">
        <v>80</v>
      </c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85"/>
      <c r="AM87" s="73" t="s">
        <v>80</v>
      </c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85"/>
      <c r="AZ87" s="73" t="s">
        <v>80</v>
      </c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85"/>
      <c r="BM87" s="204" t="s">
        <v>80</v>
      </c>
      <c r="BN87" s="29">
        <v>700</v>
      </c>
    </row>
    <row r="88" spans="1:66" x14ac:dyDescent="0.25">
      <c r="A88" s="105">
        <v>44001</v>
      </c>
      <c r="B88" s="86">
        <v>11.6</v>
      </c>
      <c r="C88" s="86">
        <v>67</v>
      </c>
      <c r="D88" s="29"/>
      <c r="E88" s="252" t="s">
        <v>80</v>
      </c>
      <c r="F88" s="29"/>
      <c r="G88" s="29"/>
      <c r="H88" s="86"/>
      <c r="I88" s="85"/>
      <c r="J88" s="29"/>
      <c r="K88" s="29"/>
      <c r="L88" s="85">
        <v>980</v>
      </c>
      <c r="M88" s="83" t="s">
        <v>80</v>
      </c>
      <c r="N88" s="29"/>
      <c r="O88" s="84"/>
      <c r="P88" s="84"/>
      <c r="Q88" s="84"/>
      <c r="R88" s="29"/>
      <c r="S88" s="29"/>
      <c r="T88" s="29"/>
      <c r="U88" s="29"/>
      <c r="V88" s="29"/>
      <c r="W88" s="29"/>
      <c r="X88" s="29"/>
      <c r="Y88" s="85"/>
      <c r="Z88" s="73" t="s">
        <v>80</v>
      </c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85"/>
      <c r="AM88" s="73" t="s">
        <v>80</v>
      </c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85"/>
      <c r="AZ88" s="73" t="s">
        <v>80</v>
      </c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85"/>
      <c r="BM88" s="204" t="s">
        <v>80</v>
      </c>
      <c r="BN88" s="29">
        <v>700</v>
      </c>
    </row>
    <row r="89" spans="1:66" x14ac:dyDescent="0.25">
      <c r="A89" s="105">
        <v>44002</v>
      </c>
      <c r="B89" s="86">
        <v>0.2</v>
      </c>
      <c r="C89" s="86">
        <v>55</v>
      </c>
      <c r="D89" s="29"/>
      <c r="E89" s="252" t="s">
        <v>80</v>
      </c>
      <c r="F89" s="29"/>
      <c r="G89" s="29"/>
      <c r="H89" s="86"/>
      <c r="I89" s="85"/>
      <c r="J89" s="29"/>
      <c r="K89" s="29"/>
      <c r="L89" s="85">
        <v>990</v>
      </c>
      <c r="M89" s="83" t="s">
        <v>80</v>
      </c>
      <c r="N89" s="29"/>
      <c r="O89" s="84"/>
      <c r="P89" s="84"/>
      <c r="Q89" s="84"/>
      <c r="R89" s="29"/>
      <c r="S89" s="29"/>
      <c r="T89" s="29"/>
      <c r="U89" s="29"/>
      <c r="V89" s="29"/>
      <c r="W89" s="29"/>
      <c r="X89" s="29"/>
      <c r="Y89" s="85"/>
      <c r="Z89" s="73" t="s">
        <v>80</v>
      </c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85"/>
      <c r="AM89" s="73" t="s">
        <v>80</v>
      </c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85"/>
      <c r="AZ89" s="73" t="s">
        <v>80</v>
      </c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85"/>
      <c r="BM89" s="204" t="s">
        <v>80</v>
      </c>
      <c r="BN89" s="29">
        <v>700</v>
      </c>
    </row>
    <row r="90" spans="1:66" x14ac:dyDescent="0.25">
      <c r="A90" s="105">
        <v>44003</v>
      </c>
      <c r="B90" s="86">
        <v>14</v>
      </c>
      <c r="C90" s="86">
        <v>63</v>
      </c>
      <c r="D90" s="29"/>
      <c r="E90" s="252" t="s">
        <v>80</v>
      </c>
      <c r="F90" s="29"/>
      <c r="G90" s="29"/>
      <c r="H90" s="86"/>
      <c r="I90" s="85"/>
      <c r="J90" s="29"/>
      <c r="K90" s="29"/>
      <c r="L90" s="85">
        <v>1020</v>
      </c>
      <c r="M90" s="83" t="s">
        <v>80</v>
      </c>
      <c r="N90" s="29"/>
      <c r="O90" s="84"/>
      <c r="P90" s="84"/>
      <c r="Q90" s="84"/>
      <c r="R90" s="29"/>
      <c r="S90" s="29"/>
      <c r="T90" s="29"/>
      <c r="U90" s="29"/>
      <c r="V90" s="29"/>
      <c r="W90" s="29"/>
      <c r="X90" s="29"/>
      <c r="Y90" s="85"/>
      <c r="Z90" s="73" t="s">
        <v>80</v>
      </c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85"/>
      <c r="AM90" s="73" t="s">
        <v>80</v>
      </c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85"/>
      <c r="AZ90" s="73" t="s">
        <v>80</v>
      </c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85"/>
      <c r="BM90" s="204" t="s">
        <v>80</v>
      </c>
      <c r="BN90" s="29">
        <v>700</v>
      </c>
    </row>
    <row r="91" spans="1:66" x14ac:dyDescent="0.25">
      <c r="A91" s="105">
        <v>44004</v>
      </c>
      <c r="B91" s="86">
        <v>25.2</v>
      </c>
      <c r="C91" s="86">
        <v>179</v>
      </c>
      <c r="D91" s="29"/>
      <c r="E91" s="252" t="s">
        <v>80</v>
      </c>
      <c r="F91" s="29"/>
      <c r="G91" s="29"/>
      <c r="H91" s="86"/>
      <c r="I91" s="85"/>
      <c r="J91" s="29"/>
      <c r="K91" s="29"/>
      <c r="L91" s="85">
        <v>1020</v>
      </c>
      <c r="M91" s="83" t="s">
        <v>80</v>
      </c>
      <c r="N91" s="29"/>
      <c r="O91" s="84"/>
      <c r="P91" s="84"/>
      <c r="Q91" s="84"/>
      <c r="R91" s="29"/>
      <c r="S91" s="29"/>
      <c r="T91" s="29"/>
      <c r="U91" s="29"/>
      <c r="V91" s="29"/>
      <c r="W91" s="29"/>
      <c r="X91" s="29"/>
      <c r="Y91" s="85"/>
      <c r="Z91" s="73" t="s">
        <v>80</v>
      </c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85"/>
      <c r="AM91" s="73" t="s">
        <v>80</v>
      </c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85"/>
      <c r="AZ91" s="73" t="s">
        <v>80</v>
      </c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85"/>
      <c r="BM91" s="204" t="s">
        <v>80</v>
      </c>
      <c r="BN91" s="29">
        <v>700</v>
      </c>
    </row>
    <row r="92" spans="1:66" x14ac:dyDescent="0.25">
      <c r="A92" s="105">
        <v>44005</v>
      </c>
      <c r="B92" s="86">
        <v>0.4</v>
      </c>
      <c r="C92" s="86">
        <v>108</v>
      </c>
      <c r="D92" s="29"/>
      <c r="E92" s="252">
        <v>1</v>
      </c>
      <c r="F92" s="29">
        <v>6.66</v>
      </c>
      <c r="G92" s="29">
        <v>7.09</v>
      </c>
      <c r="H92" s="86">
        <v>6.69</v>
      </c>
      <c r="I92" s="85"/>
      <c r="J92" s="29"/>
      <c r="K92" s="29"/>
      <c r="L92" s="85">
        <v>1040</v>
      </c>
      <c r="M92" s="83" t="s">
        <v>80</v>
      </c>
      <c r="N92" s="29"/>
      <c r="O92" s="84"/>
      <c r="P92" s="84"/>
      <c r="Q92" s="84"/>
      <c r="R92" s="29"/>
      <c r="S92" s="29"/>
      <c r="T92" s="29"/>
      <c r="U92" s="29"/>
      <c r="V92" s="29"/>
      <c r="W92" s="29"/>
      <c r="X92" s="29"/>
      <c r="Y92" s="85"/>
      <c r="Z92" s="73" t="s">
        <v>80</v>
      </c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85"/>
      <c r="AM92" s="73" t="s">
        <v>80</v>
      </c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85"/>
      <c r="AZ92" s="73" t="s">
        <v>80</v>
      </c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85"/>
      <c r="BM92" s="204" t="s">
        <v>80</v>
      </c>
      <c r="BN92" s="29">
        <v>700</v>
      </c>
    </row>
    <row r="93" spans="1:66" x14ac:dyDescent="0.25">
      <c r="A93" s="105">
        <v>44006</v>
      </c>
      <c r="B93" s="86">
        <v>1.8</v>
      </c>
      <c r="C93" s="86">
        <v>102</v>
      </c>
      <c r="D93" s="29"/>
      <c r="E93" s="252">
        <v>70</v>
      </c>
      <c r="F93" s="29">
        <v>6.72</v>
      </c>
      <c r="G93" s="29">
        <v>4.93</v>
      </c>
      <c r="H93" s="86">
        <v>6.64</v>
      </c>
      <c r="I93" s="85">
        <v>6.11</v>
      </c>
      <c r="J93" s="29">
        <v>6.79</v>
      </c>
      <c r="K93" s="29"/>
      <c r="L93" s="85">
        <v>1020</v>
      </c>
      <c r="M93" s="83" t="s">
        <v>80</v>
      </c>
      <c r="N93" s="29"/>
      <c r="O93" s="84"/>
      <c r="P93" s="84"/>
      <c r="Q93" s="84"/>
      <c r="R93" s="29"/>
      <c r="S93" s="29"/>
      <c r="T93" s="29"/>
      <c r="U93" s="29"/>
      <c r="V93" s="29"/>
      <c r="W93" s="29"/>
      <c r="X93" s="29"/>
      <c r="Y93" s="85"/>
      <c r="Z93" s="73" t="s">
        <v>80</v>
      </c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85"/>
      <c r="AM93" s="73" t="s">
        <v>80</v>
      </c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85"/>
      <c r="AZ93" s="73" t="s">
        <v>80</v>
      </c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85"/>
      <c r="BM93" s="204" t="s">
        <v>80</v>
      </c>
      <c r="BN93" s="29">
        <v>700</v>
      </c>
    </row>
    <row r="94" spans="1:66" x14ac:dyDescent="0.25">
      <c r="A94" s="105">
        <v>44007</v>
      </c>
      <c r="B94" s="86">
        <v>55.2</v>
      </c>
      <c r="C94" s="86">
        <v>187</v>
      </c>
      <c r="D94" s="29"/>
      <c r="E94" s="252">
        <v>146</v>
      </c>
      <c r="F94" s="29"/>
      <c r="G94" s="29">
        <v>6.91</v>
      </c>
      <c r="H94" s="86"/>
      <c r="I94" s="85">
        <v>7.43</v>
      </c>
      <c r="J94" s="29"/>
      <c r="K94" s="29"/>
      <c r="L94" s="85">
        <v>1130</v>
      </c>
      <c r="M94" s="83" t="s">
        <v>80</v>
      </c>
      <c r="N94" s="29"/>
      <c r="O94" s="84"/>
      <c r="P94" s="84"/>
      <c r="Q94" s="84"/>
      <c r="R94" s="29"/>
      <c r="S94" s="29"/>
      <c r="T94" s="29"/>
      <c r="U94" s="29"/>
      <c r="V94" s="29"/>
      <c r="W94" s="29"/>
      <c r="X94" s="29"/>
      <c r="Y94" s="85"/>
      <c r="Z94" s="73" t="s">
        <v>80</v>
      </c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85"/>
      <c r="AM94" s="73" t="s">
        <v>80</v>
      </c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85"/>
      <c r="AZ94" s="73" t="s">
        <v>80</v>
      </c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85"/>
      <c r="BM94" s="204" t="s">
        <v>80</v>
      </c>
      <c r="BN94" s="29">
        <v>700</v>
      </c>
    </row>
    <row r="95" spans="1:66" x14ac:dyDescent="0.25">
      <c r="A95" s="105">
        <v>44008</v>
      </c>
      <c r="B95" s="86">
        <v>6.2</v>
      </c>
      <c r="C95" s="86">
        <v>68</v>
      </c>
      <c r="D95" s="29"/>
      <c r="E95" s="252">
        <v>228</v>
      </c>
      <c r="F95" s="29">
        <v>6.58</v>
      </c>
      <c r="G95" s="29">
        <v>7.34</v>
      </c>
      <c r="H95" s="86">
        <v>6.56</v>
      </c>
      <c r="I95" s="85">
        <v>7.46</v>
      </c>
      <c r="J95" s="29">
        <v>6.84</v>
      </c>
      <c r="K95" s="29">
        <v>3.99</v>
      </c>
      <c r="L95" s="85">
        <v>1030</v>
      </c>
      <c r="M95" s="83" t="s">
        <v>80</v>
      </c>
      <c r="N95" s="29"/>
      <c r="O95" s="84"/>
      <c r="P95" s="84"/>
      <c r="Q95" s="84"/>
      <c r="R95" s="29"/>
      <c r="S95" s="29"/>
      <c r="T95" s="29"/>
      <c r="U95" s="29"/>
      <c r="V95" s="29"/>
      <c r="W95" s="29"/>
      <c r="X95" s="29"/>
      <c r="Y95" s="85"/>
      <c r="Z95" s="73" t="s">
        <v>80</v>
      </c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85"/>
      <c r="AM95" s="73" t="s">
        <v>80</v>
      </c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85"/>
      <c r="AZ95" s="73" t="s">
        <v>80</v>
      </c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85"/>
      <c r="BM95" s="204" t="s">
        <v>80</v>
      </c>
      <c r="BN95" s="29">
        <v>700</v>
      </c>
    </row>
    <row r="96" spans="1:66" x14ac:dyDescent="0.25">
      <c r="A96" s="105">
        <v>44009</v>
      </c>
      <c r="B96" s="86">
        <v>21.8</v>
      </c>
      <c r="C96" s="86">
        <v>145</v>
      </c>
      <c r="D96" s="29"/>
      <c r="E96" s="252">
        <v>201</v>
      </c>
      <c r="F96" s="29"/>
      <c r="G96" s="29"/>
      <c r="H96" s="86"/>
      <c r="I96" s="85"/>
      <c r="J96" s="29"/>
      <c r="K96" s="29"/>
      <c r="L96" s="85">
        <v>1110</v>
      </c>
      <c r="M96" s="83" t="s">
        <v>80</v>
      </c>
      <c r="N96" s="29"/>
      <c r="O96" s="84"/>
      <c r="P96" s="84"/>
      <c r="Q96" s="84"/>
      <c r="R96" s="29"/>
      <c r="S96" s="29"/>
      <c r="T96" s="29"/>
      <c r="U96" s="29"/>
      <c r="V96" s="29"/>
      <c r="W96" s="29"/>
      <c r="X96" s="29"/>
      <c r="Y96" s="85"/>
      <c r="Z96" s="73" t="s">
        <v>80</v>
      </c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85"/>
      <c r="AM96" s="73" t="s">
        <v>80</v>
      </c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85"/>
      <c r="AZ96" s="73" t="s">
        <v>80</v>
      </c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85"/>
      <c r="BM96" s="204" t="s">
        <v>80</v>
      </c>
      <c r="BN96" s="29">
        <v>700</v>
      </c>
    </row>
    <row r="97" spans="1:66" x14ac:dyDescent="0.25">
      <c r="A97" s="105">
        <v>44010</v>
      </c>
      <c r="B97" s="86">
        <v>9.8000000000000007</v>
      </c>
      <c r="C97" s="86">
        <v>151</v>
      </c>
      <c r="D97" s="29"/>
      <c r="E97" s="252">
        <v>329</v>
      </c>
      <c r="F97" s="29"/>
      <c r="G97" s="29"/>
      <c r="H97" s="86"/>
      <c r="I97" s="85"/>
      <c r="J97" s="29"/>
      <c r="K97" s="29"/>
      <c r="L97" s="85">
        <v>1085</v>
      </c>
      <c r="M97" s="83" t="s">
        <v>80</v>
      </c>
      <c r="N97" s="29"/>
      <c r="O97" s="84"/>
      <c r="P97" s="84"/>
      <c r="Q97" s="84"/>
      <c r="R97" s="29"/>
      <c r="S97" s="29"/>
      <c r="T97" s="29"/>
      <c r="U97" s="29"/>
      <c r="V97" s="29"/>
      <c r="W97" s="29"/>
      <c r="X97" s="29"/>
      <c r="Y97" s="85"/>
      <c r="Z97" s="73" t="s">
        <v>80</v>
      </c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85"/>
      <c r="AM97" s="73" t="s">
        <v>80</v>
      </c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85"/>
      <c r="AZ97" s="73" t="s">
        <v>80</v>
      </c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85"/>
      <c r="BM97" s="204" t="s">
        <v>80</v>
      </c>
      <c r="BN97" s="29">
        <v>700</v>
      </c>
    </row>
    <row r="98" spans="1:66" x14ac:dyDescent="0.25">
      <c r="A98" s="105">
        <v>44011</v>
      </c>
      <c r="B98" s="86">
        <v>2.6</v>
      </c>
      <c r="C98" s="86">
        <v>137</v>
      </c>
      <c r="D98" s="29"/>
      <c r="E98" s="252">
        <v>268</v>
      </c>
      <c r="F98" s="29"/>
      <c r="G98" s="29">
        <v>7.73</v>
      </c>
      <c r="H98" s="86"/>
      <c r="I98" s="85"/>
      <c r="J98" s="29"/>
      <c r="K98" s="29">
        <v>3.46</v>
      </c>
      <c r="L98" s="85">
        <v>1050</v>
      </c>
      <c r="M98" s="83" t="s">
        <v>80</v>
      </c>
      <c r="N98" s="29"/>
      <c r="O98" s="84"/>
      <c r="P98" s="84"/>
      <c r="Q98" s="84"/>
      <c r="R98" s="29"/>
      <c r="S98" s="29"/>
      <c r="T98" s="29"/>
      <c r="U98" s="29"/>
      <c r="V98" s="29"/>
      <c r="W98" s="29"/>
      <c r="X98" s="29"/>
      <c r="Y98" s="85"/>
      <c r="Z98" s="73" t="s">
        <v>80</v>
      </c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85"/>
      <c r="AM98" s="73" t="s">
        <v>80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85"/>
      <c r="AZ98" s="73" t="s">
        <v>80</v>
      </c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85"/>
      <c r="BM98" s="204" t="s">
        <v>80</v>
      </c>
      <c r="BN98" s="29">
        <v>700</v>
      </c>
    </row>
    <row r="99" spans="1:66" ht="13.8" thickBot="1" x14ac:dyDescent="0.3">
      <c r="A99" s="242">
        <v>44012</v>
      </c>
      <c r="B99" s="122">
        <v>19</v>
      </c>
      <c r="C99" s="122">
        <v>112</v>
      </c>
      <c r="D99" s="90"/>
      <c r="E99" s="253">
        <v>272</v>
      </c>
      <c r="F99" s="90">
        <v>6.74</v>
      </c>
      <c r="G99" s="90">
        <v>7.56</v>
      </c>
      <c r="H99" s="122">
        <v>6.69</v>
      </c>
      <c r="I99" s="91">
        <v>6.68</v>
      </c>
      <c r="J99" s="90">
        <v>6.6</v>
      </c>
      <c r="K99" s="90">
        <v>3.83</v>
      </c>
      <c r="L99" s="91">
        <v>1020</v>
      </c>
      <c r="M99" s="87" t="s">
        <v>80</v>
      </c>
      <c r="N99" s="90"/>
      <c r="O99" s="89"/>
      <c r="P99" s="89"/>
      <c r="Q99" s="89"/>
      <c r="R99" s="90"/>
      <c r="S99" s="90"/>
      <c r="T99" s="90"/>
      <c r="U99" s="90"/>
      <c r="V99" s="90"/>
      <c r="W99" s="90"/>
      <c r="X99" s="90"/>
      <c r="Y99" s="91"/>
      <c r="Z99" s="75" t="s">
        <v>80</v>
      </c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1"/>
      <c r="AM99" s="75" t="s">
        <v>80</v>
      </c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1"/>
      <c r="AZ99" s="75" t="s">
        <v>80</v>
      </c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1"/>
      <c r="BM99" s="204" t="s">
        <v>80</v>
      </c>
      <c r="BN99" s="29">
        <v>700</v>
      </c>
    </row>
    <row r="100" spans="1:66" x14ac:dyDescent="0.25">
      <c r="A100" s="105">
        <v>44013</v>
      </c>
      <c r="B100" s="80">
        <v>0.8</v>
      </c>
      <c r="C100" s="124">
        <v>124</v>
      </c>
      <c r="D100" s="80"/>
      <c r="E100" s="251">
        <v>292</v>
      </c>
      <c r="F100" s="80">
        <v>6.55</v>
      </c>
      <c r="G100" s="80">
        <v>5.74</v>
      </c>
      <c r="H100" s="124">
        <v>6.58</v>
      </c>
      <c r="I100" s="81">
        <v>8.3000000000000007</v>
      </c>
      <c r="J100" s="80">
        <v>6.45</v>
      </c>
      <c r="K100" s="80">
        <v>6.43</v>
      </c>
      <c r="L100" s="81">
        <v>990</v>
      </c>
      <c r="M100" s="82" t="s">
        <v>80</v>
      </c>
      <c r="N100" s="80"/>
      <c r="O100" s="79"/>
      <c r="P100" s="79"/>
      <c r="Q100" s="79"/>
      <c r="R100" s="80"/>
      <c r="S100" s="80"/>
      <c r="T100" s="80"/>
      <c r="U100" s="80"/>
      <c r="V100" s="80"/>
      <c r="W100" s="80"/>
      <c r="X100" s="80"/>
      <c r="Y100" s="81"/>
      <c r="Z100" s="82" t="s">
        <v>80</v>
      </c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1"/>
      <c r="AM100" s="82" t="s">
        <v>80</v>
      </c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1"/>
      <c r="AZ100" s="82" t="s">
        <v>80</v>
      </c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1"/>
      <c r="BM100" s="203" t="s">
        <v>80</v>
      </c>
      <c r="BN100" s="29">
        <v>700</v>
      </c>
    </row>
    <row r="101" spans="1:66" x14ac:dyDescent="0.25">
      <c r="A101" s="105">
        <v>44014</v>
      </c>
      <c r="B101" s="29">
        <v>0</v>
      </c>
      <c r="C101" s="86">
        <v>85</v>
      </c>
      <c r="D101" s="29"/>
      <c r="E101" s="252">
        <v>246</v>
      </c>
      <c r="F101" s="29">
        <v>6.7</v>
      </c>
      <c r="G101" s="29">
        <v>3.55</v>
      </c>
      <c r="H101" s="86">
        <v>6.62</v>
      </c>
      <c r="I101" s="85">
        <v>6.14</v>
      </c>
      <c r="J101" s="29">
        <v>6.55</v>
      </c>
      <c r="K101" s="29">
        <v>8.11</v>
      </c>
      <c r="L101" s="85">
        <v>940</v>
      </c>
      <c r="M101" s="73" t="s">
        <v>80</v>
      </c>
      <c r="N101" s="29"/>
      <c r="O101" s="84"/>
      <c r="P101" s="84"/>
      <c r="Q101" s="84"/>
      <c r="R101" s="29"/>
      <c r="S101" s="29"/>
      <c r="T101" s="29"/>
      <c r="U101" s="29"/>
      <c r="V101" s="29"/>
      <c r="W101" s="29"/>
      <c r="X101" s="29"/>
      <c r="Y101" s="85"/>
      <c r="Z101" s="73" t="s">
        <v>80</v>
      </c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85"/>
      <c r="AM101" s="73" t="s">
        <v>80</v>
      </c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85"/>
      <c r="AZ101" s="73" t="s">
        <v>80</v>
      </c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85"/>
      <c r="BM101" s="204" t="s">
        <v>80</v>
      </c>
      <c r="BN101" s="29">
        <v>700</v>
      </c>
    </row>
    <row r="102" spans="1:66" x14ac:dyDescent="0.25">
      <c r="A102" s="105">
        <v>44015</v>
      </c>
      <c r="B102" s="29">
        <v>0</v>
      </c>
      <c r="C102" s="86">
        <v>92</v>
      </c>
      <c r="D102" s="29"/>
      <c r="E102" s="252">
        <v>185</v>
      </c>
      <c r="F102" s="29">
        <v>6.53</v>
      </c>
      <c r="G102" s="29">
        <v>2.58</v>
      </c>
      <c r="H102" s="86">
        <v>6.49</v>
      </c>
      <c r="I102" s="85">
        <v>0</v>
      </c>
      <c r="J102" s="29">
        <v>6.61</v>
      </c>
      <c r="K102" s="29">
        <v>5</v>
      </c>
      <c r="L102" s="85">
        <v>900</v>
      </c>
      <c r="M102" s="73" t="s">
        <v>80</v>
      </c>
      <c r="N102" s="29"/>
      <c r="O102" s="84"/>
      <c r="P102" s="84"/>
      <c r="Q102" s="84"/>
      <c r="R102" s="29"/>
      <c r="S102" s="29"/>
      <c r="T102" s="29"/>
      <c r="U102" s="29"/>
      <c r="V102" s="29"/>
      <c r="W102" s="29"/>
      <c r="X102" s="29"/>
      <c r="Y102" s="85"/>
      <c r="Z102" s="73" t="s">
        <v>80</v>
      </c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85"/>
      <c r="AM102" s="73" t="s">
        <v>80</v>
      </c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85"/>
      <c r="AZ102" s="73" t="s">
        <v>80</v>
      </c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85"/>
      <c r="BM102" s="204" t="s">
        <v>80</v>
      </c>
      <c r="BN102" s="29">
        <v>700</v>
      </c>
    </row>
    <row r="103" spans="1:66" x14ac:dyDescent="0.25">
      <c r="A103" s="105">
        <v>44016</v>
      </c>
      <c r="B103" s="29">
        <v>0</v>
      </c>
      <c r="C103" s="86">
        <v>56</v>
      </c>
      <c r="D103" s="29"/>
      <c r="E103" s="252">
        <v>294</v>
      </c>
      <c r="F103" s="29"/>
      <c r="G103" s="29"/>
      <c r="H103" s="86"/>
      <c r="I103" s="85"/>
      <c r="J103" s="29"/>
      <c r="K103" s="29"/>
      <c r="L103" s="85">
        <v>850</v>
      </c>
      <c r="M103" s="73" t="s">
        <v>80</v>
      </c>
      <c r="N103" s="29"/>
      <c r="O103" s="84"/>
      <c r="P103" s="84"/>
      <c r="Q103" s="84"/>
      <c r="R103" s="29"/>
      <c r="S103" s="29"/>
      <c r="T103" s="29"/>
      <c r="U103" s="29"/>
      <c r="V103" s="29"/>
      <c r="W103" s="29"/>
      <c r="X103" s="29"/>
      <c r="Y103" s="85"/>
      <c r="Z103" s="73" t="s">
        <v>80</v>
      </c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85"/>
      <c r="AM103" s="73" t="s">
        <v>80</v>
      </c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85"/>
      <c r="AZ103" s="73" t="s">
        <v>80</v>
      </c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85"/>
      <c r="BM103" s="204" t="s">
        <v>80</v>
      </c>
      <c r="BN103" s="29">
        <v>700</v>
      </c>
    </row>
    <row r="104" spans="1:66" x14ac:dyDescent="0.25">
      <c r="A104" s="105">
        <v>44017</v>
      </c>
      <c r="B104" s="29">
        <v>0.8</v>
      </c>
      <c r="C104" s="86">
        <v>89</v>
      </c>
      <c r="D104" s="29"/>
      <c r="E104" s="252">
        <v>246</v>
      </c>
      <c r="F104" s="29"/>
      <c r="G104" s="29"/>
      <c r="H104" s="86"/>
      <c r="I104" s="85"/>
      <c r="J104" s="29"/>
      <c r="K104" s="29"/>
      <c r="L104" s="85">
        <v>800</v>
      </c>
      <c r="M104" s="73" t="s">
        <v>80</v>
      </c>
      <c r="N104" s="29"/>
      <c r="O104" s="84"/>
      <c r="P104" s="84"/>
      <c r="Q104" s="84"/>
      <c r="R104" s="29"/>
      <c r="S104" s="29"/>
      <c r="T104" s="29"/>
      <c r="U104" s="29"/>
      <c r="V104" s="29"/>
      <c r="W104" s="29"/>
      <c r="X104" s="29"/>
      <c r="Y104" s="85"/>
      <c r="Z104" s="73" t="s">
        <v>80</v>
      </c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85"/>
      <c r="AM104" s="73" t="s">
        <v>80</v>
      </c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85"/>
      <c r="AZ104" s="73" t="s">
        <v>80</v>
      </c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85"/>
      <c r="BM104" s="204" t="s">
        <v>80</v>
      </c>
      <c r="BN104" s="29">
        <v>700</v>
      </c>
    </row>
    <row r="105" spans="1:66" x14ac:dyDescent="0.25">
      <c r="A105" s="105">
        <v>44018</v>
      </c>
      <c r="B105" s="29">
        <v>25.8</v>
      </c>
      <c r="C105" s="86">
        <v>154</v>
      </c>
      <c r="D105" s="29"/>
      <c r="E105" s="252">
        <v>257</v>
      </c>
      <c r="F105" s="29"/>
      <c r="G105" s="29"/>
      <c r="H105" s="86"/>
      <c r="I105" s="85"/>
      <c r="J105" s="29"/>
      <c r="K105" s="29"/>
      <c r="L105" s="85">
        <v>860</v>
      </c>
      <c r="M105" s="73" t="s">
        <v>80</v>
      </c>
      <c r="N105" s="29"/>
      <c r="O105" s="84"/>
      <c r="P105" s="84"/>
      <c r="Q105" s="84"/>
      <c r="R105" s="29"/>
      <c r="S105" s="29"/>
      <c r="T105" s="29"/>
      <c r="U105" s="29"/>
      <c r="V105" s="29"/>
      <c r="W105" s="29"/>
      <c r="X105" s="29"/>
      <c r="Y105" s="85"/>
      <c r="Z105" s="73" t="s">
        <v>80</v>
      </c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85"/>
      <c r="AM105" s="73" t="s">
        <v>80</v>
      </c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85"/>
      <c r="AZ105" s="73" t="s">
        <v>80</v>
      </c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85"/>
      <c r="BM105" s="204" t="s">
        <v>80</v>
      </c>
      <c r="BN105" s="29">
        <v>700</v>
      </c>
    </row>
    <row r="106" spans="1:66" x14ac:dyDescent="0.25">
      <c r="A106" s="105">
        <v>44019</v>
      </c>
      <c r="B106" s="29">
        <v>12.2</v>
      </c>
      <c r="C106" s="86">
        <v>42</v>
      </c>
      <c r="D106" s="29"/>
      <c r="E106" s="252">
        <v>231</v>
      </c>
      <c r="F106" s="29">
        <v>6.7</v>
      </c>
      <c r="G106" s="29">
        <v>8.67</v>
      </c>
      <c r="H106" s="86">
        <v>6.91</v>
      </c>
      <c r="I106" s="85">
        <v>8.92</v>
      </c>
      <c r="J106" s="29">
        <v>7</v>
      </c>
      <c r="K106" s="29">
        <v>10.66</v>
      </c>
      <c r="L106" s="85">
        <v>880</v>
      </c>
      <c r="M106" s="73" t="s">
        <v>80</v>
      </c>
      <c r="N106" s="29"/>
      <c r="O106" s="84"/>
      <c r="P106" s="84"/>
      <c r="Q106" s="84"/>
      <c r="R106" s="29"/>
      <c r="S106" s="29"/>
      <c r="T106" s="29"/>
      <c r="U106" s="29"/>
      <c r="V106" s="29"/>
      <c r="W106" s="29"/>
      <c r="X106" s="29"/>
      <c r="Y106" s="85"/>
      <c r="Z106" s="73" t="s">
        <v>80</v>
      </c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85"/>
      <c r="AM106" s="73" t="s">
        <v>80</v>
      </c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85"/>
      <c r="AZ106" s="73" t="s">
        <v>80</v>
      </c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85"/>
      <c r="BM106" s="204" t="s">
        <v>80</v>
      </c>
      <c r="BN106" s="29">
        <v>700</v>
      </c>
    </row>
    <row r="107" spans="1:66" x14ac:dyDescent="0.25">
      <c r="A107" s="105">
        <v>44020</v>
      </c>
      <c r="B107" s="29">
        <v>8</v>
      </c>
      <c r="C107" s="86">
        <v>26</v>
      </c>
      <c r="D107" s="29"/>
      <c r="E107" s="252">
        <v>254</v>
      </c>
      <c r="F107" s="29">
        <v>6.7</v>
      </c>
      <c r="G107" s="29">
        <v>8.81</v>
      </c>
      <c r="H107" s="86">
        <v>6.84</v>
      </c>
      <c r="I107" s="85">
        <v>9.34</v>
      </c>
      <c r="J107" s="29">
        <v>7.01</v>
      </c>
      <c r="K107" s="29">
        <v>11.54</v>
      </c>
      <c r="L107" s="85">
        <v>850</v>
      </c>
      <c r="M107" s="73" t="s">
        <v>80</v>
      </c>
      <c r="N107" s="29"/>
      <c r="O107" s="84"/>
      <c r="P107" s="84"/>
      <c r="Q107" s="84"/>
      <c r="R107" s="29"/>
      <c r="S107" s="29"/>
      <c r="T107" s="29"/>
      <c r="U107" s="29"/>
      <c r="V107" s="29"/>
      <c r="W107" s="29"/>
      <c r="X107" s="29"/>
      <c r="Y107" s="85"/>
      <c r="Z107" s="73" t="s">
        <v>80</v>
      </c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85"/>
      <c r="AM107" s="73" t="s">
        <v>80</v>
      </c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85"/>
      <c r="AZ107" s="73" t="s">
        <v>80</v>
      </c>
      <c r="BA107" s="29"/>
      <c r="BB107" s="29"/>
      <c r="BC107" s="29"/>
      <c r="BD107" s="150"/>
      <c r="BE107" s="29"/>
      <c r="BF107" s="29"/>
      <c r="BG107" s="29"/>
      <c r="BH107" s="29"/>
      <c r="BI107" s="29"/>
      <c r="BJ107" s="29"/>
      <c r="BK107" s="29"/>
      <c r="BL107" s="85"/>
      <c r="BM107" s="204" t="s">
        <v>80</v>
      </c>
      <c r="BN107" s="29">
        <v>700</v>
      </c>
    </row>
    <row r="108" spans="1:66" x14ac:dyDescent="0.25">
      <c r="A108" s="105">
        <v>44021</v>
      </c>
      <c r="B108" s="29">
        <v>10.6</v>
      </c>
      <c r="C108" s="86">
        <v>100</v>
      </c>
      <c r="D108" s="29"/>
      <c r="E108" s="252" t="s">
        <v>80</v>
      </c>
      <c r="F108" s="29"/>
      <c r="G108" s="29"/>
      <c r="H108" s="86"/>
      <c r="I108" s="85"/>
      <c r="J108" s="29"/>
      <c r="K108" s="29"/>
      <c r="L108" s="85">
        <v>920</v>
      </c>
      <c r="M108" s="73" t="s">
        <v>80</v>
      </c>
      <c r="N108" s="29"/>
      <c r="O108" s="84"/>
      <c r="P108" s="84"/>
      <c r="Q108" s="84"/>
      <c r="R108" s="29"/>
      <c r="S108" s="29"/>
      <c r="T108" s="29"/>
      <c r="U108" s="29"/>
      <c r="V108" s="29"/>
      <c r="W108" s="29"/>
      <c r="X108" s="29"/>
      <c r="Y108" s="85"/>
      <c r="Z108" s="73" t="s">
        <v>80</v>
      </c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85"/>
      <c r="AM108" s="73" t="s">
        <v>80</v>
      </c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85"/>
      <c r="AZ108" s="73" t="s">
        <v>80</v>
      </c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85"/>
      <c r="BM108" s="204" t="s">
        <v>80</v>
      </c>
      <c r="BN108" s="29">
        <v>700</v>
      </c>
    </row>
    <row r="109" spans="1:66" x14ac:dyDescent="0.25">
      <c r="A109" s="105">
        <v>44022</v>
      </c>
      <c r="B109" s="29">
        <v>0.2</v>
      </c>
      <c r="C109" s="86">
        <v>104</v>
      </c>
      <c r="D109" s="29"/>
      <c r="E109" s="252" t="s">
        <v>80</v>
      </c>
      <c r="F109" s="29"/>
      <c r="G109" s="29"/>
      <c r="H109" s="86"/>
      <c r="I109" s="85"/>
      <c r="J109" s="29"/>
      <c r="K109" s="29"/>
      <c r="L109" s="85">
        <v>970</v>
      </c>
      <c r="M109" s="73" t="s">
        <v>80</v>
      </c>
      <c r="N109" s="29"/>
      <c r="O109" s="84"/>
      <c r="P109" s="84"/>
      <c r="Q109" s="84"/>
      <c r="R109" s="29"/>
      <c r="S109" s="29"/>
      <c r="T109" s="29"/>
      <c r="U109" s="29"/>
      <c r="V109" s="29"/>
      <c r="W109" s="29"/>
      <c r="X109" s="29"/>
      <c r="Y109" s="85"/>
      <c r="Z109" s="73" t="s">
        <v>80</v>
      </c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85"/>
      <c r="AM109" s="73" t="s">
        <v>80</v>
      </c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85"/>
      <c r="AZ109" s="73" t="s">
        <v>80</v>
      </c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85"/>
      <c r="BM109" s="204" t="s">
        <v>80</v>
      </c>
      <c r="BN109" s="29">
        <v>700</v>
      </c>
    </row>
    <row r="110" spans="1:66" x14ac:dyDescent="0.25">
      <c r="A110" s="105">
        <v>44023</v>
      </c>
      <c r="B110" s="29">
        <v>0.2</v>
      </c>
      <c r="C110" s="86">
        <v>98</v>
      </c>
      <c r="D110" s="29"/>
      <c r="E110" s="252">
        <v>195</v>
      </c>
      <c r="F110" s="29"/>
      <c r="G110" s="29"/>
      <c r="H110" s="86"/>
      <c r="I110" s="85"/>
      <c r="J110" s="29"/>
      <c r="K110" s="29"/>
      <c r="L110" s="85">
        <v>950</v>
      </c>
      <c r="M110" s="73" t="s">
        <v>80</v>
      </c>
      <c r="N110" s="29"/>
      <c r="O110" s="84"/>
      <c r="P110" s="84"/>
      <c r="Q110" s="84"/>
      <c r="R110" s="29"/>
      <c r="S110" s="29"/>
      <c r="T110" s="29"/>
      <c r="U110" s="29"/>
      <c r="V110" s="29"/>
      <c r="W110" s="29"/>
      <c r="X110" s="29"/>
      <c r="Y110" s="85"/>
      <c r="Z110" s="73" t="s">
        <v>80</v>
      </c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85"/>
      <c r="AM110" s="73" t="s">
        <v>80</v>
      </c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85"/>
      <c r="AZ110" s="73" t="s">
        <v>80</v>
      </c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85"/>
      <c r="BM110" s="204" t="s">
        <v>80</v>
      </c>
      <c r="BN110" s="29">
        <v>700</v>
      </c>
    </row>
    <row r="111" spans="1:66" x14ac:dyDescent="0.25">
      <c r="A111" s="105">
        <v>44024</v>
      </c>
      <c r="B111" s="29">
        <v>0.4</v>
      </c>
      <c r="C111" s="86">
        <v>111</v>
      </c>
      <c r="D111" s="29"/>
      <c r="E111" s="252">
        <v>233</v>
      </c>
      <c r="F111" s="29"/>
      <c r="G111" s="29"/>
      <c r="H111" s="86"/>
      <c r="I111" s="85"/>
      <c r="J111" s="29"/>
      <c r="K111" s="29"/>
      <c r="L111" s="85">
        <v>890</v>
      </c>
      <c r="M111" s="73" t="s">
        <v>80</v>
      </c>
      <c r="N111" s="29"/>
      <c r="O111" s="84"/>
      <c r="P111" s="84"/>
      <c r="Q111" s="84"/>
      <c r="R111" s="29"/>
      <c r="S111" s="29"/>
      <c r="T111" s="29"/>
      <c r="U111" s="29"/>
      <c r="V111" s="29"/>
      <c r="W111" s="29"/>
      <c r="X111" s="29"/>
      <c r="Y111" s="85"/>
      <c r="Z111" s="73" t="s">
        <v>80</v>
      </c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85"/>
      <c r="AM111" s="73" t="s">
        <v>80</v>
      </c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85"/>
      <c r="AZ111" s="73" t="s">
        <v>80</v>
      </c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85"/>
      <c r="BM111" s="204" t="s">
        <v>80</v>
      </c>
      <c r="BN111" s="29">
        <v>700</v>
      </c>
    </row>
    <row r="112" spans="1:66" x14ac:dyDescent="0.25">
      <c r="A112" s="105">
        <v>44025</v>
      </c>
      <c r="B112" s="29">
        <v>1.2</v>
      </c>
      <c r="C112" s="86">
        <v>105</v>
      </c>
      <c r="D112" s="29"/>
      <c r="E112" s="252">
        <v>267</v>
      </c>
      <c r="F112" s="29">
        <v>6.8</v>
      </c>
      <c r="G112" s="29">
        <v>7.98</v>
      </c>
      <c r="H112" s="86">
        <v>6.87</v>
      </c>
      <c r="I112" s="85">
        <v>7.27</v>
      </c>
      <c r="J112" s="29">
        <v>7.03</v>
      </c>
      <c r="K112" s="29">
        <v>10.050000000000001</v>
      </c>
      <c r="L112" s="85">
        <v>850</v>
      </c>
      <c r="M112" s="73" t="s">
        <v>80</v>
      </c>
      <c r="N112" s="29"/>
      <c r="O112" s="84"/>
      <c r="P112" s="84"/>
      <c r="Q112" s="84"/>
      <c r="R112" s="29"/>
      <c r="S112" s="29"/>
      <c r="T112" s="29"/>
      <c r="U112" s="29"/>
      <c r="V112" s="29"/>
      <c r="W112" s="29"/>
      <c r="X112" s="29"/>
      <c r="Y112" s="85"/>
      <c r="Z112" s="73" t="s">
        <v>80</v>
      </c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85"/>
      <c r="AM112" s="73" t="s">
        <v>80</v>
      </c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85"/>
      <c r="AZ112" s="73" t="s">
        <v>80</v>
      </c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85"/>
      <c r="BM112" s="204" t="s">
        <v>80</v>
      </c>
      <c r="BN112" s="29">
        <v>700</v>
      </c>
    </row>
    <row r="113" spans="1:66" x14ac:dyDescent="0.25">
      <c r="A113" s="105">
        <v>44026</v>
      </c>
      <c r="B113" s="29">
        <v>0.2</v>
      </c>
      <c r="C113" s="86">
        <v>76</v>
      </c>
      <c r="D113" s="29"/>
      <c r="E113" s="252">
        <v>134</v>
      </c>
      <c r="F113" s="29">
        <v>6.69</v>
      </c>
      <c r="G113" s="29">
        <v>4.8099999999999996</v>
      </c>
      <c r="H113" s="86">
        <v>6.82</v>
      </c>
      <c r="I113" s="85">
        <v>5.26</v>
      </c>
      <c r="J113" s="29">
        <v>6.99</v>
      </c>
      <c r="K113" s="29">
        <v>8.57</v>
      </c>
      <c r="L113" s="85">
        <v>810</v>
      </c>
      <c r="M113" s="73" t="s">
        <v>80</v>
      </c>
      <c r="N113" s="29"/>
      <c r="O113" s="84"/>
      <c r="P113" s="84"/>
      <c r="Q113" s="84"/>
      <c r="R113" s="29"/>
      <c r="S113" s="29"/>
      <c r="T113" s="29"/>
      <c r="U113" s="29"/>
      <c r="V113" s="29"/>
      <c r="W113" s="29"/>
      <c r="X113" s="29"/>
      <c r="Y113" s="85"/>
      <c r="Z113" s="73" t="s">
        <v>80</v>
      </c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85"/>
      <c r="AM113" s="73" t="s">
        <v>80</v>
      </c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85"/>
      <c r="AZ113" s="73" t="s">
        <v>80</v>
      </c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85"/>
      <c r="BM113" s="204" t="s">
        <v>80</v>
      </c>
      <c r="BN113" s="29">
        <v>700</v>
      </c>
    </row>
    <row r="114" spans="1:66" x14ac:dyDescent="0.25">
      <c r="A114" s="105">
        <v>44027</v>
      </c>
      <c r="B114" s="29">
        <v>0</v>
      </c>
      <c r="C114" s="86">
        <v>74</v>
      </c>
      <c r="D114" s="29"/>
      <c r="E114" s="252">
        <v>120</v>
      </c>
      <c r="F114" s="29">
        <v>7.83</v>
      </c>
      <c r="G114" s="29">
        <v>4.67</v>
      </c>
      <c r="H114" s="86">
        <v>7.23</v>
      </c>
      <c r="I114" s="85">
        <v>5.26</v>
      </c>
      <c r="J114" s="29">
        <v>7.24</v>
      </c>
      <c r="K114" s="29">
        <v>6.95</v>
      </c>
      <c r="L114" s="85">
        <v>830</v>
      </c>
      <c r="M114" s="73">
        <v>0.34375</v>
      </c>
      <c r="N114" s="29">
        <v>18</v>
      </c>
      <c r="O114" s="84">
        <v>72</v>
      </c>
      <c r="P114" s="84">
        <v>21</v>
      </c>
      <c r="Q114" s="84">
        <v>0.44</v>
      </c>
      <c r="R114" s="29">
        <v>8.1</v>
      </c>
      <c r="S114" s="29">
        <v>5.8</v>
      </c>
      <c r="T114" s="29">
        <v>3.9</v>
      </c>
      <c r="U114" s="29">
        <v>4300</v>
      </c>
      <c r="V114" s="29">
        <v>10000</v>
      </c>
      <c r="W114" s="29">
        <v>35</v>
      </c>
      <c r="X114" s="29">
        <v>542</v>
      </c>
      <c r="Y114" s="85">
        <v>6.85</v>
      </c>
      <c r="Z114" s="73">
        <v>0.34375</v>
      </c>
      <c r="AA114" s="29">
        <v>1.9</v>
      </c>
      <c r="AB114" s="29" t="s">
        <v>269</v>
      </c>
      <c r="AC114" s="29">
        <v>20</v>
      </c>
      <c r="AD114" s="29">
        <v>0.12</v>
      </c>
      <c r="AE114" s="29">
        <v>1.5</v>
      </c>
      <c r="AF114" s="29">
        <v>3.9</v>
      </c>
      <c r="AG114" s="29">
        <v>3.8</v>
      </c>
      <c r="AH114" s="29" t="s">
        <v>272</v>
      </c>
      <c r="AI114" s="29" t="s">
        <v>272</v>
      </c>
      <c r="AJ114" s="29">
        <v>0.2</v>
      </c>
      <c r="AK114" s="29">
        <v>7.17</v>
      </c>
      <c r="AL114" s="29">
        <v>537</v>
      </c>
      <c r="AM114" s="73">
        <v>0.34375</v>
      </c>
      <c r="AN114" s="29">
        <v>0.85</v>
      </c>
      <c r="AO114" s="29">
        <v>2.4</v>
      </c>
      <c r="AP114" s="29">
        <v>8.5000000000000006E-2</v>
      </c>
      <c r="AQ114" s="29">
        <v>5.1999999999999998E-2</v>
      </c>
      <c r="AR114" s="29">
        <v>0.3</v>
      </c>
      <c r="AS114" s="29">
        <v>1.7999999999999999E-2</v>
      </c>
      <c r="AT114" s="29">
        <v>0.01</v>
      </c>
      <c r="AU114" s="29">
        <v>36</v>
      </c>
      <c r="AV114" s="29">
        <v>39</v>
      </c>
      <c r="AW114" s="29">
        <v>2.4</v>
      </c>
      <c r="AX114" s="29">
        <v>256</v>
      </c>
      <c r="AY114" s="85">
        <v>6.32</v>
      </c>
      <c r="AZ114" s="73">
        <v>0.34375</v>
      </c>
      <c r="BA114" s="29">
        <v>0.76</v>
      </c>
      <c r="BB114" s="29">
        <v>63</v>
      </c>
      <c r="BC114" s="29">
        <v>0.13</v>
      </c>
      <c r="BD114" s="29">
        <v>0.08</v>
      </c>
      <c r="BE114" s="29">
        <v>0.55000000000000004</v>
      </c>
      <c r="BF114" s="29">
        <v>2.5999999999999999E-2</v>
      </c>
      <c r="BG114" s="29">
        <v>1.4999999999999999E-2</v>
      </c>
      <c r="BH114" s="29">
        <v>110</v>
      </c>
      <c r="BI114" s="29">
        <v>520</v>
      </c>
      <c r="BJ114" s="29">
        <v>2.9</v>
      </c>
      <c r="BK114" s="29">
        <v>109</v>
      </c>
      <c r="BL114" s="85">
        <v>5.94</v>
      </c>
      <c r="BM114" s="204">
        <v>0.34375</v>
      </c>
      <c r="BN114" s="29">
        <v>700</v>
      </c>
    </row>
    <row r="115" spans="1:66" x14ac:dyDescent="0.25">
      <c r="A115" s="105">
        <v>44028</v>
      </c>
      <c r="B115" s="29">
        <v>79</v>
      </c>
      <c r="C115" s="86">
        <v>70</v>
      </c>
      <c r="D115" s="29"/>
      <c r="E115" s="252">
        <v>127</v>
      </c>
      <c r="F115" s="29"/>
      <c r="G115" s="29"/>
      <c r="H115" s="86"/>
      <c r="I115" s="85"/>
      <c r="J115" s="29"/>
      <c r="K115" s="29"/>
      <c r="L115" s="85" t="s">
        <v>80</v>
      </c>
      <c r="M115" s="73" t="s">
        <v>80</v>
      </c>
      <c r="N115" s="29"/>
      <c r="O115" s="84"/>
      <c r="P115" s="84"/>
      <c r="Q115" s="84"/>
      <c r="R115" s="29"/>
      <c r="S115" s="29"/>
      <c r="T115" s="29"/>
      <c r="U115" s="29"/>
      <c r="V115" s="29"/>
      <c r="W115" s="29"/>
      <c r="X115" s="29"/>
      <c r="Y115" s="85"/>
      <c r="Z115" s="73" t="s">
        <v>80</v>
      </c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85"/>
      <c r="AM115" s="73" t="s">
        <v>80</v>
      </c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85"/>
      <c r="AZ115" s="73" t="s">
        <v>80</v>
      </c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85"/>
      <c r="BM115" s="204" t="s">
        <v>80</v>
      </c>
      <c r="BN115" s="29">
        <v>700</v>
      </c>
    </row>
    <row r="116" spans="1:66" x14ac:dyDescent="0.25">
      <c r="A116" s="105">
        <v>44029</v>
      </c>
      <c r="B116" s="29">
        <v>75.599999999999994</v>
      </c>
      <c r="C116" s="86">
        <v>421</v>
      </c>
      <c r="D116" s="29"/>
      <c r="E116" s="252">
        <v>269</v>
      </c>
      <c r="F116" s="29"/>
      <c r="G116" s="29"/>
      <c r="H116" s="86"/>
      <c r="I116" s="85"/>
      <c r="J116" s="29"/>
      <c r="K116" s="29"/>
      <c r="L116" s="85">
        <v>960</v>
      </c>
      <c r="M116" s="73" t="s">
        <v>80</v>
      </c>
      <c r="N116" s="29"/>
      <c r="O116" s="84"/>
      <c r="P116" s="84"/>
      <c r="Q116" s="84"/>
      <c r="R116" s="29"/>
      <c r="S116" s="29"/>
      <c r="T116" s="29"/>
      <c r="U116" s="29"/>
      <c r="V116" s="29"/>
      <c r="W116" s="29"/>
      <c r="X116" s="29"/>
      <c r="Y116" s="85"/>
      <c r="Z116" s="73" t="s">
        <v>80</v>
      </c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85"/>
      <c r="AM116" s="73" t="s">
        <v>80</v>
      </c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85"/>
      <c r="AZ116" s="73" t="s">
        <v>80</v>
      </c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85"/>
      <c r="BM116" s="204" t="s">
        <v>80</v>
      </c>
      <c r="BN116" s="29">
        <v>700</v>
      </c>
    </row>
    <row r="117" spans="1:66" x14ac:dyDescent="0.25">
      <c r="A117" s="105">
        <v>44030</v>
      </c>
      <c r="B117" s="29">
        <v>5</v>
      </c>
      <c r="C117" s="86">
        <v>257</v>
      </c>
      <c r="D117" s="29"/>
      <c r="E117" s="252">
        <v>231</v>
      </c>
      <c r="F117" s="29"/>
      <c r="G117" s="29"/>
      <c r="H117" s="86"/>
      <c r="I117" s="85"/>
      <c r="J117" s="29"/>
      <c r="K117" s="29"/>
      <c r="L117" s="85">
        <v>980</v>
      </c>
      <c r="M117" s="73" t="s">
        <v>80</v>
      </c>
      <c r="N117" s="29"/>
      <c r="O117" s="84"/>
      <c r="P117" s="84"/>
      <c r="Q117" s="84"/>
      <c r="R117" s="29"/>
      <c r="S117" s="29"/>
      <c r="T117" s="29"/>
      <c r="U117" s="29"/>
      <c r="V117" s="29"/>
      <c r="W117" s="29"/>
      <c r="X117" s="29"/>
      <c r="Y117" s="85"/>
      <c r="Z117" s="73" t="s">
        <v>80</v>
      </c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85"/>
      <c r="AM117" s="73" t="s">
        <v>80</v>
      </c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85"/>
      <c r="AZ117" s="207" t="s">
        <v>80</v>
      </c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85"/>
      <c r="BM117" s="204" t="s">
        <v>80</v>
      </c>
      <c r="BN117" s="29">
        <v>700</v>
      </c>
    </row>
    <row r="118" spans="1:66" x14ac:dyDescent="0.25">
      <c r="A118" s="105">
        <v>44031</v>
      </c>
      <c r="B118" s="29">
        <v>1.4</v>
      </c>
      <c r="C118" s="86">
        <v>181</v>
      </c>
      <c r="D118" s="29"/>
      <c r="E118" s="252">
        <v>235</v>
      </c>
      <c r="F118" s="29"/>
      <c r="G118" s="29"/>
      <c r="H118" s="86"/>
      <c r="I118" s="85"/>
      <c r="J118" s="29"/>
      <c r="K118" s="29"/>
      <c r="L118" s="85">
        <v>970</v>
      </c>
      <c r="M118" s="73" t="s">
        <v>80</v>
      </c>
      <c r="N118" s="29"/>
      <c r="O118" s="84"/>
      <c r="P118" s="84"/>
      <c r="Q118" s="84"/>
      <c r="R118" s="29"/>
      <c r="S118" s="29"/>
      <c r="T118" s="29"/>
      <c r="U118" s="29"/>
      <c r="V118" s="29"/>
      <c r="W118" s="29"/>
      <c r="X118" s="29"/>
      <c r="Y118" s="85"/>
      <c r="Z118" s="73" t="s">
        <v>80</v>
      </c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85"/>
      <c r="AM118" s="73" t="s">
        <v>80</v>
      </c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85"/>
      <c r="AZ118" s="73" t="s">
        <v>80</v>
      </c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85"/>
      <c r="BM118" s="204" t="s">
        <v>80</v>
      </c>
      <c r="BN118" s="29">
        <v>700</v>
      </c>
    </row>
    <row r="119" spans="1:66" x14ac:dyDescent="0.25">
      <c r="A119" s="105">
        <v>44032</v>
      </c>
      <c r="B119" s="29">
        <v>5</v>
      </c>
      <c r="C119" s="86">
        <v>125</v>
      </c>
      <c r="D119" s="29"/>
      <c r="E119" s="252">
        <v>216</v>
      </c>
      <c r="F119" s="29"/>
      <c r="G119" s="29"/>
      <c r="H119" s="86"/>
      <c r="I119" s="85"/>
      <c r="J119" s="29"/>
      <c r="K119" s="29"/>
      <c r="L119" s="85">
        <v>960</v>
      </c>
      <c r="M119" s="73" t="s">
        <v>80</v>
      </c>
      <c r="N119" s="29"/>
      <c r="O119" s="84"/>
      <c r="P119" s="84"/>
      <c r="Q119" s="84"/>
      <c r="R119" s="29"/>
      <c r="S119" s="29"/>
      <c r="T119" s="29"/>
      <c r="U119" s="29"/>
      <c r="V119" s="29"/>
      <c r="W119" s="29"/>
      <c r="X119" s="29"/>
      <c r="Y119" s="85"/>
      <c r="Z119" s="73" t="s">
        <v>80</v>
      </c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85"/>
      <c r="AM119" s="73" t="s">
        <v>80</v>
      </c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85"/>
      <c r="AZ119" s="73" t="s">
        <v>80</v>
      </c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85"/>
      <c r="BM119" s="204" t="s">
        <v>80</v>
      </c>
      <c r="BN119" s="29">
        <v>700</v>
      </c>
    </row>
    <row r="120" spans="1:66" x14ac:dyDescent="0.25">
      <c r="A120" s="105">
        <v>44033</v>
      </c>
      <c r="B120" s="29">
        <v>14.6</v>
      </c>
      <c r="C120" s="86">
        <v>105</v>
      </c>
      <c r="D120" s="29"/>
      <c r="E120" s="252">
        <v>184</v>
      </c>
      <c r="F120" s="29">
        <v>6.82</v>
      </c>
      <c r="G120" s="29">
        <v>8.6300000000000008</v>
      </c>
      <c r="H120" s="86">
        <v>6.83</v>
      </c>
      <c r="I120" s="85">
        <v>8.39</v>
      </c>
      <c r="J120" s="29">
        <v>6.79</v>
      </c>
      <c r="K120" s="29">
        <v>6.33</v>
      </c>
      <c r="L120" s="85">
        <v>940</v>
      </c>
      <c r="M120" s="73" t="s">
        <v>80</v>
      </c>
      <c r="N120" s="29"/>
      <c r="O120" s="84"/>
      <c r="P120" s="84"/>
      <c r="Q120" s="84"/>
      <c r="R120" s="29"/>
      <c r="S120" s="29"/>
      <c r="T120" s="29"/>
      <c r="U120" s="29"/>
      <c r="V120" s="29"/>
      <c r="W120" s="29"/>
      <c r="X120" s="29"/>
      <c r="Y120" s="85"/>
      <c r="Z120" s="73" t="s">
        <v>80</v>
      </c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85"/>
      <c r="AM120" s="73" t="s">
        <v>80</v>
      </c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85"/>
      <c r="AZ120" s="73" t="s">
        <v>80</v>
      </c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85"/>
      <c r="BM120" s="204" t="s">
        <v>80</v>
      </c>
      <c r="BN120" s="29">
        <v>700</v>
      </c>
    </row>
    <row r="121" spans="1:66" x14ac:dyDescent="0.25">
      <c r="A121" s="105">
        <v>44034</v>
      </c>
      <c r="B121" s="29">
        <v>7.8</v>
      </c>
      <c r="C121" s="86">
        <v>179</v>
      </c>
      <c r="D121" s="29"/>
      <c r="E121" s="252">
        <v>279</v>
      </c>
      <c r="F121" s="29"/>
      <c r="G121" s="29"/>
      <c r="H121" s="86"/>
      <c r="I121" s="85"/>
      <c r="J121" s="29"/>
      <c r="K121" s="29"/>
      <c r="L121" s="85">
        <v>930</v>
      </c>
      <c r="M121" s="73" t="s">
        <v>80</v>
      </c>
      <c r="N121" s="29"/>
      <c r="O121" s="84"/>
      <c r="P121" s="84"/>
      <c r="Q121" s="84"/>
      <c r="R121" s="29"/>
      <c r="S121" s="29"/>
      <c r="T121" s="29"/>
      <c r="U121" s="29"/>
      <c r="V121" s="29"/>
      <c r="W121" s="29"/>
      <c r="X121" s="29"/>
      <c r="Y121" s="85"/>
      <c r="Z121" s="73" t="s">
        <v>80</v>
      </c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85"/>
      <c r="AM121" s="73" t="s">
        <v>80</v>
      </c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85"/>
      <c r="AZ121" s="73" t="s">
        <v>80</v>
      </c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85"/>
      <c r="BM121" s="204" t="s">
        <v>80</v>
      </c>
      <c r="BN121" s="29">
        <v>700</v>
      </c>
    </row>
    <row r="122" spans="1:66" x14ac:dyDescent="0.25">
      <c r="A122" s="105">
        <v>44035</v>
      </c>
      <c r="B122" s="29">
        <v>14.8</v>
      </c>
      <c r="C122" s="86">
        <v>108</v>
      </c>
      <c r="D122" s="29"/>
      <c r="E122" s="252">
        <v>183</v>
      </c>
      <c r="F122" s="29">
        <v>6.94</v>
      </c>
      <c r="G122" s="29">
        <v>4.53</v>
      </c>
      <c r="H122" s="86">
        <v>6.99</v>
      </c>
      <c r="I122" s="85">
        <v>4.83</v>
      </c>
      <c r="J122" s="29">
        <v>6.88</v>
      </c>
      <c r="K122" s="29">
        <v>8.82</v>
      </c>
      <c r="L122" s="85">
        <v>900</v>
      </c>
      <c r="M122" s="73" t="s">
        <v>80</v>
      </c>
      <c r="N122" s="29"/>
      <c r="O122" s="84"/>
      <c r="P122" s="84"/>
      <c r="Q122" s="84"/>
      <c r="R122" s="29"/>
      <c r="S122" s="29"/>
      <c r="T122" s="29"/>
      <c r="U122" s="29"/>
      <c r="V122" s="29"/>
      <c r="W122" s="29"/>
      <c r="X122" s="29"/>
      <c r="Y122" s="85"/>
      <c r="Z122" s="73" t="s">
        <v>80</v>
      </c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85"/>
      <c r="AM122" s="73" t="s">
        <v>80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85"/>
      <c r="AZ122" s="73" t="s">
        <v>80</v>
      </c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85"/>
      <c r="BM122" s="204" t="s">
        <v>80</v>
      </c>
      <c r="BN122" s="29">
        <v>700</v>
      </c>
    </row>
    <row r="123" spans="1:66" x14ac:dyDescent="0.25">
      <c r="A123" s="105">
        <v>44036</v>
      </c>
      <c r="B123" s="29">
        <v>1.2</v>
      </c>
      <c r="C123" s="86">
        <v>134</v>
      </c>
      <c r="D123" s="29"/>
      <c r="E123" s="252">
        <v>241</v>
      </c>
      <c r="F123" s="29">
        <v>6.68</v>
      </c>
      <c r="G123" s="29">
        <v>5.2</v>
      </c>
      <c r="H123" s="86">
        <v>6.59</v>
      </c>
      <c r="I123" s="85">
        <v>9.4</v>
      </c>
      <c r="J123" s="29">
        <v>6.82</v>
      </c>
      <c r="K123" s="29">
        <v>10.72</v>
      </c>
      <c r="L123" s="85">
        <v>880</v>
      </c>
      <c r="M123" s="73" t="s">
        <v>80</v>
      </c>
      <c r="N123" s="29"/>
      <c r="O123" s="84"/>
      <c r="P123" s="84"/>
      <c r="Q123" s="84"/>
      <c r="R123" s="29"/>
      <c r="S123" s="29"/>
      <c r="T123" s="29"/>
      <c r="U123" s="29"/>
      <c r="V123" s="29"/>
      <c r="W123" s="29"/>
      <c r="X123" s="29"/>
      <c r="Y123" s="85"/>
      <c r="Z123" s="73" t="s">
        <v>80</v>
      </c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85"/>
      <c r="AM123" s="73" t="s">
        <v>80</v>
      </c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85"/>
      <c r="AZ123" s="73" t="s">
        <v>80</v>
      </c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85"/>
      <c r="BM123" s="204" t="s">
        <v>80</v>
      </c>
      <c r="BN123" s="29">
        <v>700</v>
      </c>
    </row>
    <row r="124" spans="1:66" x14ac:dyDescent="0.25">
      <c r="A124" s="105">
        <v>44037</v>
      </c>
      <c r="B124" s="29">
        <v>0.4</v>
      </c>
      <c r="C124" s="86">
        <v>108</v>
      </c>
      <c r="D124" s="29"/>
      <c r="E124" s="252">
        <v>202</v>
      </c>
      <c r="F124" s="29"/>
      <c r="G124" s="29">
        <v>3.49</v>
      </c>
      <c r="H124" s="86"/>
      <c r="I124" s="85"/>
      <c r="J124" s="29"/>
      <c r="K124" s="29">
        <v>8.01</v>
      </c>
      <c r="L124" s="85">
        <v>850</v>
      </c>
      <c r="M124" s="73" t="s">
        <v>80</v>
      </c>
      <c r="N124" s="29"/>
      <c r="O124" s="84"/>
      <c r="P124" s="84"/>
      <c r="Q124" s="84"/>
      <c r="R124" s="29"/>
      <c r="S124" s="29"/>
      <c r="T124" s="29"/>
      <c r="U124" s="29"/>
      <c r="V124" s="29"/>
      <c r="W124" s="29"/>
      <c r="X124" s="29"/>
      <c r="Y124" s="85"/>
      <c r="Z124" s="73" t="s">
        <v>80</v>
      </c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85"/>
      <c r="AM124" s="73" t="s">
        <v>80</v>
      </c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85"/>
      <c r="AZ124" s="73" t="s">
        <v>80</v>
      </c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85"/>
      <c r="BM124" s="204" t="s">
        <v>80</v>
      </c>
      <c r="BN124" s="29">
        <v>700</v>
      </c>
    </row>
    <row r="125" spans="1:66" x14ac:dyDescent="0.25">
      <c r="A125" s="105">
        <v>44038</v>
      </c>
      <c r="B125" s="29">
        <v>0</v>
      </c>
      <c r="C125" s="86">
        <v>113</v>
      </c>
      <c r="D125" s="29"/>
      <c r="E125" s="252">
        <v>225</v>
      </c>
      <c r="F125" s="29"/>
      <c r="G125" s="29">
        <v>8.85</v>
      </c>
      <c r="H125" s="86"/>
      <c r="I125" s="85"/>
      <c r="J125" s="29"/>
      <c r="K125" s="29">
        <v>10.82</v>
      </c>
      <c r="L125" s="85">
        <v>820</v>
      </c>
      <c r="M125" s="73" t="s">
        <v>80</v>
      </c>
      <c r="N125" s="29"/>
      <c r="O125" s="84"/>
      <c r="P125" s="84"/>
      <c r="Q125" s="84"/>
      <c r="R125" s="29"/>
      <c r="S125" s="29"/>
      <c r="T125" s="29"/>
      <c r="U125" s="29"/>
      <c r="V125" s="29"/>
      <c r="W125" s="29"/>
      <c r="X125" s="29"/>
      <c r="Y125" s="85"/>
      <c r="Z125" s="73" t="s">
        <v>80</v>
      </c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85"/>
      <c r="AM125" s="73" t="s">
        <v>80</v>
      </c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85"/>
      <c r="AZ125" s="73" t="s">
        <v>80</v>
      </c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85"/>
      <c r="BM125" s="204" t="s">
        <v>80</v>
      </c>
      <c r="BN125" s="29">
        <v>700</v>
      </c>
    </row>
    <row r="126" spans="1:66" x14ac:dyDescent="0.25">
      <c r="A126" s="105">
        <v>44039</v>
      </c>
      <c r="B126" s="29">
        <v>0</v>
      </c>
      <c r="C126" s="86">
        <v>84</v>
      </c>
      <c r="D126" s="29"/>
      <c r="E126" s="252">
        <v>0</v>
      </c>
      <c r="F126" s="29">
        <v>6.74</v>
      </c>
      <c r="G126" s="29">
        <v>2.82</v>
      </c>
      <c r="H126" s="86">
        <v>6.74</v>
      </c>
      <c r="I126" s="85">
        <v>3.16</v>
      </c>
      <c r="J126" s="29">
        <v>6.83</v>
      </c>
      <c r="K126" s="29">
        <v>7.95</v>
      </c>
      <c r="L126" s="85">
        <v>780</v>
      </c>
      <c r="M126" s="73" t="s">
        <v>80</v>
      </c>
      <c r="N126" s="29"/>
      <c r="O126" s="84"/>
      <c r="P126" s="84"/>
      <c r="Q126" s="84"/>
      <c r="R126" s="29"/>
      <c r="S126" s="29"/>
      <c r="T126" s="29"/>
      <c r="U126" s="29"/>
      <c r="V126" s="29"/>
      <c r="W126" s="29"/>
      <c r="X126" s="29"/>
      <c r="Y126" s="85"/>
      <c r="Z126" s="73" t="s">
        <v>80</v>
      </c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85"/>
      <c r="AM126" s="73" t="s">
        <v>80</v>
      </c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85"/>
      <c r="AZ126" s="73" t="s">
        <v>80</v>
      </c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85"/>
      <c r="BM126" s="204" t="s">
        <v>80</v>
      </c>
      <c r="BN126" s="29">
        <v>700</v>
      </c>
    </row>
    <row r="127" spans="1:66" x14ac:dyDescent="0.25">
      <c r="A127" s="105">
        <v>44040</v>
      </c>
      <c r="B127" s="29">
        <v>1.2</v>
      </c>
      <c r="C127" s="86">
        <v>75</v>
      </c>
      <c r="D127" s="29"/>
      <c r="E127" s="252">
        <v>0</v>
      </c>
      <c r="F127" s="29">
        <v>6.56</v>
      </c>
      <c r="G127" s="29">
        <v>6.57</v>
      </c>
      <c r="H127" s="86">
        <v>6.8</v>
      </c>
      <c r="I127" s="85">
        <v>7.58</v>
      </c>
      <c r="J127" s="29">
        <v>6.91</v>
      </c>
      <c r="K127" s="29">
        <v>9.52</v>
      </c>
      <c r="L127" s="85">
        <v>850</v>
      </c>
      <c r="M127" s="73" t="s">
        <v>80</v>
      </c>
      <c r="N127" s="29"/>
      <c r="O127" s="84"/>
      <c r="P127" s="84"/>
      <c r="Q127" s="84"/>
      <c r="R127" s="29"/>
      <c r="S127" s="29"/>
      <c r="T127" s="29"/>
      <c r="U127" s="29"/>
      <c r="V127" s="29"/>
      <c r="W127" s="29"/>
      <c r="X127" s="29"/>
      <c r="Y127" s="85"/>
      <c r="Z127" s="73" t="s">
        <v>80</v>
      </c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85"/>
      <c r="AM127" s="73" t="s">
        <v>80</v>
      </c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85"/>
      <c r="AZ127" s="73" t="s">
        <v>80</v>
      </c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85"/>
      <c r="BM127" s="204" t="s">
        <v>80</v>
      </c>
      <c r="BN127" s="29">
        <v>700</v>
      </c>
    </row>
    <row r="128" spans="1:66" x14ac:dyDescent="0.25">
      <c r="A128" s="105">
        <v>44041</v>
      </c>
      <c r="B128" s="29">
        <v>0.4</v>
      </c>
      <c r="C128" s="86">
        <v>69</v>
      </c>
      <c r="D128" s="29"/>
      <c r="E128" s="252">
        <v>0</v>
      </c>
      <c r="F128" s="29">
        <v>6.61</v>
      </c>
      <c r="G128" s="29">
        <v>5.7</v>
      </c>
      <c r="H128" s="86">
        <v>6.73</v>
      </c>
      <c r="I128" s="85">
        <v>6.59</v>
      </c>
      <c r="J128" s="29">
        <v>6.94</v>
      </c>
      <c r="K128" s="29">
        <v>9.9600000000000009</v>
      </c>
      <c r="L128" s="85">
        <v>870</v>
      </c>
      <c r="M128" s="73" t="s">
        <v>80</v>
      </c>
      <c r="N128" s="29"/>
      <c r="O128" s="84"/>
      <c r="P128" s="84"/>
      <c r="Q128" s="84"/>
      <c r="R128" s="29"/>
      <c r="S128" s="29"/>
      <c r="T128" s="29"/>
      <c r="U128" s="29"/>
      <c r="V128" s="29"/>
      <c r="W128" s="29"/>
      <c r="X128" s="29"/>
      <c r="Y128" s="85"/>
      <c r="Z128" s="73" t="s">
        <v>80</v>
      </c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85"/>
      <c r="AM128" s="73" t="s">
        <v>80</v>
      </c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85"/>
      <c r="AZ128" s="73" t="s">
        <v>80</v>
      </c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85"/>
      <c r="BM128" s="204" t="s">
        <v>80</v>
      </c>
      <c r="BN128" s="29">
        <v>700</v>
      </c>
    </row>
    <row r="129" spans="1:66" x14ac:dyDescent="0.25">
      <c r="A129" s="105">
        <v>44042</v>
      </c>
      <c r="B129" s="29">
        <v>0</v>
      </c>
      <c r="C129" s="86">
        <v>62</v>
      </c>
      <c r="D129" s="29"/>
      <c r="E129" s="252">
        <v>207</v>
      </c>
      <c r="F129" s="29"/>
      <c r="G129" s="29"/>
      <c r="H129" s="86"/>
      <c r="I129" s="85"/>
      <c r="J129" s="29"/>
      <c r="K129" s="29"/>
      <c r="L129" s="85">
        <v>790</v>
      </c>
      <c r="M129" s="73" t="s">
        <v>80</v>
      </c>
      <c r="N129" s="29"/>
      <c r="O129" s="84"/>
      <c r="P129" s="84"/>
      <c r="Q129" s="84"/>
      <c r="R129" s="29"/>
      <c r="S129" s="29"/>
      <c r="T129" s="29"/>
      <c r="U129" s="29"/>
      <c r="V129" s="29"/>
      <c r="W129" s="29"/>
      <c r="X129" s="29"/>
      <c r="Y129" s="85"/>
      <c r="Z129" s="73" t="s">
        <v>80</v>
      </c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85"/>
      <c r="AM129" s="73" t="s">
        <v>80</v>
      </c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85"/>
      <c r="AZ129" s="73" t="s">
        <v>80</v>
      </c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85"/>
      <c r="BM129" s="204" t="s">
        <v>80</v>
      </c>
      <c r="BN129" s="29">
        <v>700</v>
      </c>
    </row>
    <row r="130" spans="1:66" ht="13.8" thickBot="1" x14ac:dyDescent="0.3">
      <c r="A130" s="242">
        <v>44043</v>
      </c>
      <c r="B130" s="90">
        <v>0</v>
      </c>
      <c r="C130" s="122">
        <v>15</v>
      </c>
      <c r="D130" s="90"/>
      <c r="E130" s="253">
        <v>0</v>
      </c>
      <c r="F130" s="90">
        <v>6.77</v>
      </c>
      <c r="G130" s="90">
        <v>2.96</v>
      </c>
      <c r="H130" s="122">
        <v>6.81</v>
      </c>
      <c r="I130" s="91">
        <v>4.1100000000000003</v>
      </c>
      <c r="J130" s="90">
        <v>7</v>
      </c>
      <c r="K130" s="90">
        <v>7.94</v>
      </c>
      <c r="L130" s="91">
        <v>830</v>
      </c>
      <c r="M130" s="75" t="s">
        <v>80</v>
      </c>
      <c r="N130" s="90"/>
      <c r="O130" s="89"/>
      <c r="P130" s="89"/>
      <c r="Q130" s="89"/>
      <c r="R130" s="90"/>
      <c r="S130" s="90"/>
      <c r="T130" s="90"/>
      <c r="U130" s="90"/>
      <c r="V130" s="90"/>
      <c r="W130" s="90"/>
      <c r="X130" s="90"/>
      <c r="Y130" s="91"/>
      <c r="Z130" s="75" t="s">
        <v>80</v>
      </c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1"/>
      <c r="AM130" s="75" t="s">
        <v>80</v>
      </c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1"/>
      <c r="AZ130" s="75" t="s">
        <v>80</v>
      </c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1"/>
      <c r="BM130" s="206" t="s">
        <v>80</v>
      </c>
      <c r="BN130" s="29">
        <v>700</v>
      </c>
    </row>
    <row r="131" spans="1:66" x14ac:dyDescent="0.25">
      <c r="A131" s="105">
        <v>44044</v>
      </c>
      <c r="B131" s="124">
        <v>2.4</v>
      </c>
      <c r="C131" s="124" t="s">
        <v>80</v>
      </c>
      <c r="D131" s="80"/>
      <c r="E131" s="251" t="s">
        <v>80</v>
      </c>
      <c r="F131" s="80" t="s">
        <v>80</v>
      </c>
      <c r="G131" s="80" t="s">
        <v>80</v>
      </c>
      <c r="H131" s="124" t="s">
        <v>80</v>
      </c>
      <c r="I131" s="81" t="s">
        <v>80</v>
      </c>
      <c r="J131" s="80" t="s">
        <v>80</v>
      </c>
      <c r="K131" s="80" t="s">
        <v>80</v>
      </c>
      <c r="L131" s="81">
        <v>880</v>
      </c>
      <c r="M131" s="82" t="s">
        <v>80</v>
      </c>
      <c r="N131" s="80"/>
      <c r="O131" s="79"/>
      <c r="P131" s="79"/>
      <c r="Q131" s="79"/>
      <c r="R131" s="80"/>
      <c r="S131" s="80"/>
      <c r="T131" s="80"/>
      <c r="U131" s="80"/>
      <c r="V131" s="80"/>
      <c r="W131" s="80"/>
      <c r="X131" s="80"/>
      <c r="Y131" s="81"/>
      <c r="Z131" s="82" t="s">
        <v>80</v>
      </c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1"/>
      <c r="AM131" s="82" t="s">
        <v>80</v>
      </c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1"/>
      <c r="AZ131" s="82" t="s">
        <v>80</v>
      </c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1"/>
      <c r="BM131" s="203" t="s">
        <v>80</v>
      </c>
      <c r="BN131" s="29">
        <v>700</v>
      </c>
    </row>
    <row r="132" spans="1:66" x14ac:dyDescent="0.25">
      <c r="A132" s="105">
        <v>44045</v>
      </c>
      <c r="B132" s="86">
        <v>1.2</v>
      </c>
      <c r="C132" s="86">
        <v>64</v>
      </c>
      <c r="D132" s="29"/>
      <c r="E132" s="252" t="s">
        <v>80</v>
      </c>
      <c r="F132" s="29"/>
      <c r="G132" s="29"/>
      <c r="H132" s="86"/>
      <c r="I132" s="85"/>
      <c r="J132" s="29"/>
      <c r="K132" s="29"/>
      <c r="L132" s="85">
        <v>880</v>
      </c>
      <c r="M132" s="73" t="s">
        <v>80</v>
      </c>
      <c r="N132" s="29"/>
      <c r="O132" s="84"/>
      <c r="P132" s="84"/>
      <c r="Q132" s="84"/>
      <c r="R132" s="29"/>
      <c r="S132" s="29"/>
      <c r="T132" s="29"/>
      <c r="U132" s="29"/>
      <c r="V132" s="29"/>
      <c r="W132" s="29"/>
      <c r="X132" s="29"/>
      <c r="Y132" s="85"/>
      <c r="Z132" s="73" t="s">
        <v>80</v>
      </c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85"/>
      <c r="AM132" s="73" t="s">
        <v>80</v>
      </c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85"/>
      <c r="AZ132" s="73" t="s">
        <v>80</v>
      </c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85"/>
      <c r="BM132" s="204" t="s">
        <v>80</v>
      </c>
      <c r="BN132" s="29">
        <v>700</v>
      </c>
    </row>
    <row r="133" spans="1:66" x14ac:dyDescent="0.25">
      <c r="A133" s="105">
        <v>44046</v>
      </c>
      <c r="B133" s="86">
        <v>3</v>
      </c>
      <c r="C133" s="86" t="s">
        <v>80</v>
      </c>
      <c r="D133" s="29"/>
      <c r="E133" s="252" t="s">
        <v>80</v>
      </c>
      <c r="F133" s="29" t="s">
        <v>80</v>
      </c>
      <c r="G133" s="29" t="s">
        <v>80</v>
      </c>
      <c r="H133" s="86" t="s">
        <v>80</v>
      </c>
      <c r="I133" s="85" t="s">
        <v>80</v>
      </c>
      <c r="J133" s="29" t="s">
        <v>80</v>
      </c>
      <c r="K133" s="29" t="s">
        <v>80</v>
      </c>
      <c r="L133" s="85" t="s">
        <v>80</v>
      </c>
      <c r="M133" s="73" t="s">
        <v>80</v>
      </c>
      <c r="N133" s="29"/>
      <c r="O133" s="84"/>
      <c r="P133" s="84"/>
      <c r="Q133" s="84"/>
      <c r="R133" s="29"/>
      <c r="S133" s="29"/>
      <c r="T133" s="29"/>
      <c r="U133" s="29"/>
      <c r="V133" s="29"/>
      <c r="W133" s="29"/>
      <c r="X133" s="29"/>
      <c r="Y133" s="85"/>
      <c r="Z133" s="73" t="s">
        <v>80</v>
      </c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85"/>
      <c r="AM133" s="73" t="s">
        <v>80</v>
      </c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85"/>
      <c r="AZ133" s="73" t="s">
        <v>80</v>
      </c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85"/>
      <c r="BM133" s="204" t="s">
        <v>80</v>
      </c>
      <c r="BN133" s="29">
        <v>700</v>
      </c>
    </row>
    <row r="134" spans="1:66" x14ac:dyDescent="0.25">
      <c r="A134" s="105">
        <v>44047</v>
      </c>
      <c r="B134" s="86">
        <v>8</v>
      </c>
      <c r="C134" s="86" t="s">
        <v>80</v>
      </c>
      <c r="D134" s="29"/>
      <c r="E134" s="252" t="s">
        <v>80</v>
      </c>
      <c r="F134" s="29" t="s">
        <v>80</v>
      </c>
      <c r="G134" s="29" t="s">
        <v>80</v>
      </c>
      <c r="H134" s="86" t="s">
        <v>80</v>
      </c>
      <c r="I134" s="85" t="s">
        <v>80</v>
      </c>
      <c r="J134" s="29" t="s">
        <v>80</v>
      </c>
      <c r="K134" s="29" t="s">
        <v>80</v>
      </c>
      <c r="L134" s="85" t="s">
        <v>80</v>
      </c>
      <c r="M134" s="73" t="s">
        <v>80</v>
      </c>
      <c r="N134" s="29"/>
      <c r="O134" s="84"/>
      <c r="P134" s="84"/>
      <c r="Q134" s="84"/>
      <c r="R134" s="29"/>
      <c r="S134" s="29"/>
      <c r="T134" s="29"/>
      <c r="U134" s="29"/>
      <c r="V134" s="29"/>
      <c r="W134" s="29"/>
      <c r="X134" s="29"/>
      <c r="Y134" s="85"/>
      <c r="Z134" s="73" t="s">
        <v>80</v>
      </c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85"/>
      <c r="AM134" s="73" t="s">
        <v>80</v>
      </c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85"/>
      <c r="AZ134" s="73" t="s">
        <v>80</v>
      </c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85"/>
      <c r="BM134" s="204" t="s">
        <v>80</v>
      </c>
      <c r="BN134" s="29">
        <v>700</v>
      </c>
    </row>
    <row r="135" spans="1:66" x14ac:dyDescent="0.25">
      <c r="A135" s="105">
        <v>44048</v>
      </c>
      <c r="B135" s="86">
        <v>0.2</v>
      </c>
      <c r="C135" s="86" t="s">
        <v>80</v>
      </c>
      <c r="D135" s="29"/>
      <c r="E135" s="252" t="s">
        <v>80</v>
      </c>
      <c r="F135" s="29" t="s">
        <v>80</v>
      </c>
      <c r="G135" s="29" t="s">
        <v>80</v>
      </c>
      <c r="H135" s="86" t="s">
        <v>80</v>
      </c>
      <c r="I135" s="85" t="s">
        <v>80</v>
      </c>
      <c r="J135" s="29" t="s">
        <v>80</v>
      </c>
      <c r="K135" s="29" t="s">
        <v>80</v>
      </c>
      <c r="L135" s="85" t="s">
        <v>80</v>
      </c>
      <c r="M135" s="73" t="s">
        <v>80</v>
      </c>
      <c r="N135" s="29"/>
      <c r="O135" s="84"/>
      <c r="P135" s="84"/>
      <c r="Q135" s="84"/>
      <c r="R135" s="29"/>
      <c r="S135" s="29"/>
      <c r="T135" s="29"/>
      <c r="U135" s="29"/>
      <c r="V135" s="29"/>
      <c r="W135" s="29"/>
      <c r="X135" s="29"/>
      <c r="Y135" s="85"/>
      <c r="Z135" s="73" t="s">
        <v>80</v>
      </c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85"/>
      <c r="AM135" s="73" t="s">
        <v>80</v>
      </c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85"/>
      <c r="AZ135" s="73" t="s">
        <v>80</v>
      </c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85"/>
      <c r="BM135" s="204" t="s">
        <v>80</v>
      </c>
      <c r="BN135" s="29">
        <v>700</v>
      </c>
    </row>
    <row r="136" spans="1:66" x14ac:dyDescent="0.25">
      <c r="A136" s="105">
        <v>44049</v>
      </c>
      <c r="B136" s="86">
        <v>0.6</v>
      </c>
      <c r="C136" s="86" t="s">
        <v>80</v>
      </c>
      <c r="D136" s="29"/>
      <c r="E136" s="252" t="s">
        <v>80</v>
      </c>
      <c r="F136" s="29" t="s">
        <v>80</v>
      </c>
      <c r="G136" s="29" t="s">
        <v>80</v>
      </c>
      <c r="H136" s="86" t="s">
        <v>80</v>
      </c>
      <c r="I136" s="85" t="s">
        <v>80</v>
      </c>
      <c r="J136" s="29" t="s">
        <v>80</v>
      </c>
      <c r="K136" s="29" t="s">
        <v>80</v>
      </c>
      <c r="L136" s="85" t="s">
        <v>80</v>
      </c>
      <c r="M136" s="208" t="s">
        <v>80</v>
      </c>
      <c r="N136" s="125"/>
      <c r="O136" s="10"/>
      <c r="P136" s="10"/>
      <c r="R136" s="4"/>
      <c r="S136" s="4"/>
      <c r="Y136" s="5"/>
      <c r="Z136" s="209" t="s">
        <v>80</v>
      </c>
      <c r="AL136" s="5"/>
      <c r="AM136" s="209" t="s">
        <v>80</v>
      </c>
      <c r="AY136" s="5"/>
      <c r="AZ136" s="210" t="s">
        <v>80</v>
      </c>
      <c r="BL136" s="5"/>
      <c r="BM136" s="204" t="s">
        <v>80</v>
      </c>
      <c r="BN136" s="29">
        <v>700</v>
      </c>
    </row>
    <row r="137" spans="1:66" x14ac:dyDescent="0.25">
      <c r="A137" s="105">
        <v>44050</v>
      </c>
      <c r="B137" s="86">
        <v>5.8</v>
      </c>
      <c r="C137" s="86" t="s">
        <v>80</v>
      </c>
      <c r="D137" s="29"/>
      <c r="E137" s="252" t="s">
        <v>80</v>
      </c>
      <c r="F137" s="29" t="s">
        <v>80</v>
      </c>
      <c r="G137" s="29" t="s">
        <v>80</v>
      </c>
      <c r="H137" s="86" t="s">
        <v>80</v>
      </c>
      <c r="I137" s="85" t="s">
        <v>80</v>
      </c>
      <c r="J137" s="29" t="s">
        <v>80</v>
      </c>
      <c r="K137" s="29" t="s">
        <v>80</v>
      </c>
      <c r="L137" s="85" t="s">
        <v>80</v>
      </c>
      <c r="M137" s="73" t="s">
        <v>80</v>
      </c>
      <c r="N137" s="29"/>
      <c r="O137" s="84"/>
      <c r="P137" s="84"/>
      <c r="Q137" s="84"/>
      <c r="R137" s="29"/>
      <c r="S137" s="29"/>
      <c r="T137" s="29"/>
      <c r="U137" s="29"/>
      <c r="V137" s="29"/>
      <c r="W137" s="29"/>
      <c r="X137" s="29"/>
      <c r="Y137" s="85"/>
      <c r="Z137" s="73" t="s">
        <v>80</v>
      </c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85"/>
      <c r="AM137" s="73" t="s">
        <v>80</v>
      </c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85"/>
      <c r="AZ137" s="73" t="s">
        <v>80</v>
      </c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85"/>
      <c r="BM137" s="204" t="s">
        <v>80</v>
      </c>
      <c r="BN137" s="29">
        <v>700</v>
      </c>
    </row>
    <row r="138" spans="1:66" x14ac:dyDescent="0.25">
      <c r="A138" s="105">
        <v>44051</v>
      </c>
      <c r="B138" s="86">
        <v>9.1999999999999993</v>
      </c>
      <c r="C138" s="86" t="s">
        <v>80</v>
      </c>
      <c r="D138" s="29"/>
      <c r="E138" s="252" t="s">
        <v>80</v>
      </c>
      <c r="F138" s="29" t="s">
        <v>80</v>
      </c>
      <c r="G138" s="29" t="s">
        <v>80</v>
      </c>
      <c r="H138" s="86" t="s">
        <v>80</v>
      </c>
      <c r="I138" s="85" t="s">
        <v>80</v>
      </c>
      <c r="J138" s="29" t="s">
        <v>80</v>
      </c>
      <c r="K138" s="29" t="s">
        <v>80</v>
      </c>
      <c r="L138" s="85" t="s">
        <v>80</v>
      </c>
      <c r="M138" s="73" t="s">
        <v>80</v>
      </c>
      <c r="N138" s="29"/>
      <c r="O138" s="84"/>
      <c r="P138" s="84"/>
      <c r="Q138" s="84"/>
      <c r="R138" s="29"/>
      <c r="S138" s="29"/>
      <c r="T138" s="29"/>
      <c r="U138" s="29"/>
      <c r="V138" s="29"/>
      <c r="W138" s="29"/>
      <c r="X138" s="29"/>
      <c r="Y138" s="85"/>
      <c r="Z138" s="73" t="s">
        <v>80</v>
      </c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85"/>
      <c r="AM138" s="73" t="s">
        <v>80</v>
      </c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85"/>
      <c r="AZ138" s="73" t="s">
        <v>80</v>
      </c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85"/>
      <c r="BM138" s="204" t="s">
        <v>80</v>
      </c>
      <c r="BN138" s="29">
        <v>700</v>
      </c>
    </row>
    <row r="139" spans="1:66" x14ac:dyDescent="0.25">
      <c r="A139" s="105">
        <v>44052</v>
      </c>
      <c r="B139" s="86">
        <v>2.2000000000000002</v>
      </c>
      <c r="C139" s="86" t="s">
        <v>80</v>
      </c>
      <c r="D139" s="29"/>
      <c r="E139" s="252" t="s">
        <v>80</v>
      </c>
      <c r="F139" s="29" t="s">
        <v>80</v>
      </c>
      <c r="G139" s="29" t="s">
        <v>80</v>
      </c>
      <c r="H139" s="86" t="s">
        <v>80</v>
      </c>
      <c r="I139" s="85" t="s">
        <v>80</v>
      </c>
      <c r="J139" s="29" t="s">
        <v>80</v>
      </c>
      <c r="K139" s="29" t="s">
        <v>80</v>
      </c>
      <c r="L139" s="85" t="s">
        <v>80</v>
      </c>
      <c r="M139" s="73" t="s">
        <v>80</v>
      </c>
      <c r="N139" s="29"/>
      <c r="O139" s="84"/>
      <c r="P139" s="84"/>
      <c r="Q139" s="84"/>
      <c r="R139" s="29"/>
      <c r="S139" s="29"/>
      <c r="T139" s="29"/>
      <c r="U139" s="29"/>
      <c r="V139" s="29"/>
      <c r="W139" s="29"/>
      <c r="X139" s="29"/>
      <c r="Y139" s="85"/>
      <c r="Z139" s="73" t="s">
        <v>80</v>
      </c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85"/>
      <c r="AM139" s="73" t="s">
        <v>80</v>
      </c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85"/>
      <c r="AZ139" s="73" t="s">
        <v>80</v>
      </c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85"/>
      <c r="BM139" s="204" t="s">
        <v>80</v>
      </c>
      <c r="BN139" s="29">
        <v>700</v>
      </c>
    </row>
    <row r="140" spans="1:66" x14ac:dyDescent="0.25">
      <c r="A140" s="105">
        <v>44053</v>
      </c>
      <c r="B140" s="86">
        <v>0</v>
      </c>
      <c r="C140" s="86">
        <v>63</v>
      </c>
      <c r="D140" s="29"/>
      <c r="E140" s="252" t="s">
        <v>80</v>
      </c>
      <c r="F140" s="29">
        <v>7.15</v>
      </c>
      <c r="G140" s="29">
        <v>3.3</v>
      </c>
      <c r="H140" s="86">
        <v>7.05</v>
      </c>
      <c r="I140" s="85">
        <v>4.21</v>
      </c>
      <c r="J140" s="29">
        <v>7.17</v>
      </c>
      <c r="K140" s="29">
        <v>7.63</v>
      </c>
      <c r="L140" s="85">
        <v>860</v>
      </c>
      <c r="M140" s="73" t="s">
        <v>80</v>
      </c>
      <c r="N140" s="29"/>
      <c r="O140" s="84"/>
      <c r="P140" s="84"/>
      <c r="Q140" s="84"/>
      <c r="R140" s="29"/>
      <c r="S140" s="29"/>
      <c r="T140" s="29"/>
      <c r="U140" s="29"/>
      <c r="V140" s="29"/>
      <c r="W140" s="29"/>
      <c r="X140" s="29"/>
      <c r="Y140" s="85"/>
      <c r="Z140" s="73" t="s">
        <v>80</v>
      </c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85"/>
      <c r="AM140" s="73" t="s">
        <v>80</v>
      </c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85"/>
      <c r="AZ140" s="73" t="s">
        <v>80</v>
      </c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85"/>
      <c r="BM140" s="204" t="s">
        <v>80</v>
      </c>
      <c r="BN140" s="29">
        <v>700</v>
      </c>
    </row>
    <row r="141" spans="1:66" x14ac:dyDescent="0.25">
      <c r="A141" s="105">
        <v>44054</v>
      </c>
      <c r="B141" s="86">
        <v>4.5999999999999996</v>
      </c>
      <c r="C141" s="86">
        <v>46</v>
      </c>
      <c r="D141" s="29"/>
      <c r="E141" s="252" t="s">
        <v>80</v>
      </c>
      <c r="F141" s="29"/>
      <c r="G141" s="29"/>
      <c r="H141" s="86"/>
      <c r="I141" s="85"/>
      <c r="J141" s="29"/>
      <c r="K141" s="29"/>
      <c r="L141" s="85">
        <v>880</v>
      </c>
      <c r="M141" s="73" t="s">
        <v>80</v>
      </c>
      <c r="N141" s="29"/>
      <c r="O141" s="84"/>
      <c r="P141" s="84"/>
      <c r="Q141" s="84"/>
      <c r="R141" s="29"/>
      <c r="S141" s="29"/>
      <c r="T141" s="29"/>
      <c r="U141" s="29"/>
      <c r="V141" s="29"/>
      <c r="W141" s="29"/>
      <c r="X141" s="29"/>
      <c r="Y141" s="85"/>
      <c r="Z141" s="73" t="s">
        <v>80</v>
      </c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85"/>
      <c r="AM141" s="73" t="s">
        <v>80</v>
      </c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85"/>
      <c r="AZ141" s="73" t="s">
        <v>80</v>
      </c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85"/>
      <c r="BM141" s="204" t="s">
        <v>80</v>
      </c>
      <c r="BN141" s="29">
        <v>700</v>
      </c>
    </row>
    <row r="142" spans="1:66" x14ac:dyDescent="0.25">
      <c r="A142" s="105">
        <v>44055</v>
      </c>
      <c r="B142" s="86">
        <v>47.2</v>
      </c>
      <c r="C142" s="86">
        <v>217</v>
      </c>
      <c r="D142" s="29"/>
      <c r="E142" s="252" t="s">
        <v>80</v>
      </c>
      <c r="F142" s="29">
        <v>7.1</v>
      </c>
      <c r="G142" s="29">
        <v>2.2799999999999998</v>
      </c>
      <c r="H142" s="86">
        <v>7.13</v>
      </c>
      <c r="I142" s="85">
        <v>3.8</v>
      </c>
      <c r="J142" s="29">
        <v>7.25</v>
      </c>
      <c r="K142" s="29">
        <v>7.76</v>
      </c>
      <c r="L142" s="85">
        <v>960</v>
      </c>
      <c r="M142" s="73" t="s">
        <v>80</v>
      </c>
      <c r="N142" s="29"/>
      <c r="O142" s="84"/>
      <c r="P142" s="84"/>
      <c r="Q142" s="84"/>
      <c r="R142" s="29"/>
      <c r="S142" s="29"/>
      <c r="T142" s="29"/>
      <c r="U142" s="29"/>
      <c r="V142" s="29"/>
      <c r="W142" s="29"/>
      <c r="X142" s="29"/>
      <c r="Y142" s="85"/>
      <c r="Z142" s="73" t="s">
        <v>80</v>
      </c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85"/>
      <c r="AM142" s="73" t="s">
        <v>80</v>
      </c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85"/>
      <c r="AZ142" s="73" t="s">
        <v>80</v>
      </c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85"/>
      <c r="BM142" s="204" t="s">
        <v>80</v>
      </c>
      <c r="BN142" s="29">
        <v>700</v>
      </c>
    </row>
    <row r="143" spans="1:66" x14ac:dyDescent="0.25">
      <c r="A143" s="105">
        <v>44056</v>
      </c>
      <c r="B143" s="86">
        <v>0.2</v>
      </c>
      <c r="C143" s="86">
        <v>115</v>
      </c>
      <c r="D143" s="29"/>
      <c r="E143" s="252">
        <v>274</v>
      </c>
      <c r="F143" s="29">
        <v>7.15</v>
      </c>
      <c r="G143" s="29">
        <v>4.7699999999999996</v>
      </c>
      <c r="H143" s="86">
        <v>7.19</v>
      </c>
      <c r="I143" s="85">
        <v>5.12</v>
      </c>
      <c r="J143" s="29">
        <v>7.21</v>
      </c>
      <c r="K143" s="29">
        <v>8.6300000000000008</v>
      </c>
      <c r="L143" s="85">
        <v>930</v>
      </c>
      <c r="M143" s="73" t="s">
        <v>80</v>
      </c>
      <c r="N143" s="29"/>
      <c r="O143" s="84"/>
      <c r="P143" s="84"/>
      <c r="Q143" s="84"/>
      <c r="R143" s="29"/>
      <c r="S143" s="29"/>
      <c r="T143" s="29"/>
      <c r="U143" s="29"/>
      <c r="V143" s="29"/>
      <c r="W143" s="29"/>
      <c r="X143" s="29"/>
      <c r="Y143" s="85"/>
      <c r="Z143" s="73" t="s">
        <v>80</v>
      </c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85"/>
      <c r="AM143" s="73" t="s">
        <v>80</v>
      </c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85"/>
      <c r="AZ143" s="73" t="s">
        <v>80</v>
      </c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85"/>
      <c r="BM143" s="204" t="s">
        <v>80</v>
      </c>
      <c r="BN143" s="29">
        <v>700</v>
      </c>
    </row>
    <row r="144" spans="1:66" x14ac:dyDescent="0.25">
      <c r="A144" s="105">
        <v>44057</v>
      </c>
      <c r="B144" s="86">
        <v>0</v>
      </c>
      <c r="C144" s="86">
        <v>117</v>
      </c>
      <c r="D144" s="29"/>
      <c r="E144" s="252">
        <v>236</v>
      </c>
      <c r="F144" s="29"/>
      <c r="G144" s="29"/>
      <c r="H144" s="86"/>
      <c r="I144" s="85"/>
      <c r="J144" s="29"/>
      <c r="K144" s="29"/>
      <c r="L144" s="85">
        <v>890</v>
      </c>
      <c r="M144" s="73" t="s">
        <v>80</v>
      </c>
      <c r="N144" s="29"/>
      <c r="O144" s="84"/>
      <c r="P144" s="84"/>
      <c r="Q144" s="84"/>
      <c r="R144" s="29"/>
      <c r="S144" s="29"/>
      <c r="T144" s="29"/>
      <c r="U144" s="29"/>
      <c r="V144" s="29"/>
      <c r="W144" s="29"/>
      <c r="X144" s="29"/>
      <c r="Y144" s="85"/>
      <c r="Z144" s="73" t="s">
        <v>80</v>
      </c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85"/>
      <c r="AM144" s="73" t="s">
        <v>80</v>
      </c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85"/>
      <c r="AZ144" s="73" t="s">
        <v>80</v>
      </c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85"/>
      <c r="BM144" s="204" t="s">
        <v>80</v>
      </c>
      <c r="BN144" s="29">
        <v>700</v>
      </c>
    </row>
    <row r="145" spans="1:66" x14ac:dyDescent="0.25">
      <c r="A145" s="105">
        <v>44058</v>
      </c>
      <c r="B145" s="86">
        <v>0.2</v>
      </c>
      <c r="C145" s="86">
        <v>83</v>
      </c>
      <c r="D145" s="29"/>
      <c r="E145" s="252">
        <v>243</v>
      </c>
      <c r="F145" s="29"/>
      <c r="G145" s="29"/>
      <c r="H145" s="86"/>
      <c r="I145" s="85"/>
      <c r="J145" s="29"/>
      <c r="K145" s="29"/>
      <c r="L145" s="85">
        <v>840</v>
      </c>
      <c r="M145" s="73" t="s">
        <v>80</v>
      </c>
      <c r="N145" s="29"/>
      <c r="O145" s="84"/>
      <c r="P145" s="84"/>
      <c r="Q145" s="84"/>
      <c r="R145" s="29"/>
      <c r="S145" s="29"/>
      <c r="T145" s="29"/>
      <c r="U145" s="29"/>
      <c r="V145" s="29"/>
      <c r="W145" s="29"/>
      <c r="X145" s="29"/>
      <c r="Y145" s="85"/>
      <c r="Z145" s="73" t="s">
        <v>80</v>
      </c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85"/>
      <c r="AM145" s="73" t="s">
        <v>80</v>
      </c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85"/>
      <c r="AZ145" s="73" t="s">
        <v>80</v>
      </c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85"/>
      <c r="BM145" s="204" t="s">
        <v>80</v>
      </c>
      <c r="BN145" s="29">
        <v>700</v>
      </c>
    </row>
    <row r="146" spans="1:66" x14ac:dyDescent="0.25">
      <c r="A146" s="105">
        <v>44059</v>
      </c>
      <c r="B146" s="86">
        <v>0.2</v>
      </c>
      <c r="C146" s="86">
        <v>92</v>
      </c>
      <c r="D146" s="29"/>
      <c r="E146" s="252" t="s">
        <v>80</v>
      </c>
      <c r="F146" s="29"/>
      <c r="G146" s="29"/>
      <c r="H146" s="86"/>
      <c r="I146" s="85"/>
      <c r="J146" s="29"/>
      <c r="K146" s="29"/>
      <c r="L146" s="85">
        <v>910</v>
      </c>
      <c r="M146" s="73" t="s">
        <v>80</v>
      </c>
      <c r="N146" s="29"/>
      <c r="O146" s="84"/>
      <c r="P146" s="84"/>
      <c r="Q146" s="84"/>
      <c r="R146" s="29"/>
      <c r="S146" s="29"/>
      <c r="T146" s="29"/>
      <c r="U146" s="29"/>
      <c r="V146" s="29"/>
      <c r="W146" s="29"/>
      <c r="X146" s="29"/>
      <c r="Y146" s="85"/>
      <c r="Z146" s="73" t="s">
        <v>80</v>
      </c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85"/>
      <c r="AM146" s="73" t="s">
        <v>80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85"/>
      <c r="AZ146" s="73" t="s">
        <v>80</v>
      </c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85"/>
      <c r="BM146" s="204" t="s">
        <v>80</v>
      </c>
      <c r="BN146" s="29">
        <v>700</v>
      </c>
    </row>
    <row r="147" spans="1:66" x14ac:dyDescent="0.25">
      <c r="A147" s="105">
        <v>44060</v>
      </c>
      <c r="B147" s="86">
        <v>0</v>
      </c>
      <c r="C147" s="86">
        <v>102</v>
      </c>
      <c r="D147" s="29"/>
      <c r="E147" s="252">
        <v>1</v>
      </c>
      <c r="F147" s="29">
        <v>6.92</v>
      </c>
      <c r="G147" s="29">
        <v>3.33</v>
      </c>
      <c r="H147" s="86">
        <v>6.9</v>
      </c>
      <c r="I147" s="85">
        <v>4.68</v>
      </c>
      <c r="J147" s="29">
        <v>7.28</v>
      </c>
      <c r="K147" s="29">
        <v>8.23</v>
      </c>
      <c r="L147" s="85">
        <v>930</v>
      </c>
      <c r="M147" s="73" t="s">
        <v>80</v>
      </c>
      <c r="N147" s="29"/>
      <c r="O147" s="84"/>
      <c r="P147" s="84"/>
      <c r="Q147" s="84"/>
      <c r="R147" s="29"/>
      <c r="S147" s="29"/>
      <c r="T147" s="29"/>
      <c r="U147" s="29"/>
      <c r="V147" s="29"/>
      <c r="W147" s="29"/>
      <c r="X147" s="29"/>
      <c r="Y147" s="85"/>
      <c r="Z147" s="73" t="s">
        <v>80</v>
      </c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85"/>
      <c r="AM147" s="73" t="s">
        <v>80</v>
      </c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85"/>
      <c r="AZ147" s="73" t="s">
        <v>80</v>
      </c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85"/>
      <c r="BM147" s="204" t="s">
        <v>80</v>
      </c>
      <c r="BN147" s="29">
        <v>700</v>
      </c>
    </row>
    <row r="148" spans="1:66" x14ac:dyDescent="0.25">
      <c r="A148" s="105">
        <v>44061</v>
      </c>
      <c r="B148" s="86">
        <v>2.2000000000000002</v>
      </c>
      <c r="C148" s="86">
        <v>65</v>
      </c>
      <c r="D148" s="29"/>
      <c r="E148" s="252">
        <v>270</v>
      </c>
      <c r="F148" s="29">
        <v>6.91</v>
      </c>
      <c r="G148" s="29">
        <v>2.75</v>
      </c>
      <c r="H148" s="86">
        <v>6.93</v>
      </c>
      <c r="I148" s="85">
        <v>3.92</v>
      </c>
      <c r="J148" s="29">
        <v>7.2</v>
      </c>
      <c r="K148" s="29">
        <v>6.2</v>
      </c>
      <c r="L148" s="85">
        <v>840</v>
      </c>
      <c r="M148" s="73" t="s">
        <v>80</v>
      </c>
      <c r="N148" s="29"/>
      <c r="O148" s="84"/>
      <c r="P148" s="84"/>
      <c r="Q148" s="84"/>
      <c r="R148" s="29"/>
      <c r="S148" s="29"/>
      <c r="T148" s="29"/>
      <c r="U148" s="29"/>
      <c r="V148" s="29"/>
      <c r="W148" s="29"/>
      <c r="X148" s="29"/>
      <c r="Y148" s="85"/>
      <c r="Z148" s="73" t="s">
        <v>80</v>
      </c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85"/>
      <c r="AM148" s="73" t="s">
        <v>80</v>
      </c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85"/>
      <c r="AZ148" s="73" t="s">
        <v>80</v>
      </c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85"/>
      <c r="BM148" s="204" t="s">
        <v>80</v>
      </c>
      <c r="BN148" s="29">
        <v>700</v>
      </c>
    </row>
    <row r="149" spans="1:66" x14ac:dyDescent="0.25">
      <c r="A149" s="105">
        <v>44062</v>
      </c>
      <c r="B149" s="86">
        <v>16.600000000000001</v>
      </c>
      <c r="C149" s="86">
        <v>44</v>
      </c>
      <c r="D149" s="29"/>
      <c r="E149" s="252">
        <v>205</v>
      </c>
      <c r="F149" s="29">
        <v>7.01</v>
      </c>
      <c r="G149" s="29">
        <v>2.6</v>
      </c>
      <c r="H149" s="86">
        <v>7.04</v>
      </c>
      <c r="I149" s="85">
        <v>4.3899999999999997</v>
      </c>
      <c r="J149" s="29">
        <v>7.28</v>
      </c>
      <c r="K149" s="29">
        <v>5.39</v>
      </c>
      <c r="L149" s="85">
        <v>810</v>
      </c>
      <c r="M149" s="73" t="s">
        <v>80</v>
      </c>
      <c r="N149" s="29"/>
      <c r="O149" s="84"/>
      <c r="P149" s="84"/>
      <c r="Q149" s="84"/>
      <c r="R149" s="29"/>
      <c r="S149" s="29"/>
      <c r="T149" s="29"/>
      <c r="U149" s="29"/>
      <c r="V149" s="29"/>
      <c r="W149" s="29"/>
      <c r="X149" s="29"/>
      <c r="Y149" s="85"/>
      <c r="Z149" s="73" t="s">
        <v>80</v>
      </c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85"/>
      <c r="AM149" s="73" t="s">
        <v>80</v>
      </c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85"/>
      <c r="AZ149" s="73" t="s">
        <v>80</v>
      </c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85"/>
      <c r="BM149" s="204" t="s">
        <v>80</v>
      </c>
      <c r="BN149" s="29">
        <v>700</v>
      </c>
    </row>
    <row r="150" spans="1:66" x14ac:dyDescent="0.25">
      <c r="A150" s="105">
        <v>44063</v>
      </c>
      <c r="B150" s="86">
        <v>16.600000000000001</v>
      </c>
      <c r="C150" s="86">
        <v>80</v>
      </c>
      <c r="D150" s="29"/>
      <c r="E150" s="252">
        <v>253</v>
      </c>
      <c r="F150" s="29"/>
      <c r="G150" s="29"/>
      <c r="H150" s="86"/>
      <c r="I150" s="85"/>
      <c r="J150" s="29"/>
      <c r="K150" s="29"/>
      <c r="L150" s="85">
        <v>760</v>
      </c>
      <c r="M150" s="73" t="s">
        <v>80</v>
      </c>
      <c r="N150" s="29"/>
      <c r="O150" s="84"/>
      <c r="P150" s="84"/>
      <c r="Q150" s="84"/>
      <c r="R150" s="29"/>
      <c r="S150" s="29"/>
      <c r="T150" s="29"/>
      <c r="U150" s="29"/>
      <c r="V150" s="29"/>
      <c r="W150" s="29"/>
      <c r="X150" s="29"/>
      <c r="Y150" s="85"/>
      <c r="Z150" s="73" t="s">
        <v>80</v>
      </c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85"/>
      <c r="AM150" s="73" t="s">
        <v>80</v>
      </c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85"/>
      <c r="AZ150" s="73" t="s">
        <v>80</v>
      </c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85"/>
      <c r="BM150" s="204" t="s">
        <v>80</v>
      </c>
      <c r="BN150" s="29">
        <v>700</v>
      </c>
    </row>
    <row r="151" spans="1:66" x14ac:dyDescent="0.25">
      <c r="A151" s="105">
        <v>44064</v>
      </c>
      <c r="B151" s="86">
        <v>0.8</v>
      </c>
      <c r="C151" s="86">
        <v>91</v>
      </c>
      <c r="D151" s="29"/>
      <c r="E151" s="252">
        <v>1</v>
      </c>
      <c r="F151" s="29">
        <v>7.16</v>
      </c>
      <c r="G151" s="29">
        <v>3.87</v>
      </c>
      <c r="H151" s="86">
        <v>7.29</v>
      </c>
      <c r="I151" s="85">
        <v>6.23</v>
      </c>
      <c r="J151" s="29">
        <v>7.65</v>
      </c>
      <c r="K151" s="29">
        <v>8.93</v>
      </c>
      <c r="L151" s="85">
        <v>820</v>
      </c>
      <c r="M151" s="73" t="s">
        <v>80</v>
      </c>
      <c r="N151" s="29"/>
      <c r="O151" s="84"/>
      <c r="P151" s="84"/>
      <c r="Q151" s="84"/>
      <c r="R151" s="29"/>
      <c r="S151" s="29"/>
      <c r="T151" s="29"/>
      <c r="U151" s="29"/>
      <c r="V151" s="29"/>
      <c r="W151" s="29"/>
      <c r="X151" s="29"/>
      <c r="Y151" s="85"/>
      <c r="Z151" s="73" t="s">
        <v>80</v>
      </c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85"/>
      <c r="AM151" s="73" t="s">
        <v>80</v>
      </c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85"/>
      <c r="AZ151" s="73" t="s">
        <v>80</v>
      </c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85"/>
      <c r="BM151" s="204" t="s">
        <v>80</v>
      </c>
      <c r="BN151" s="29">
        <v>700</v>
      </c>
    </row>
    <row r="152" spans="1:66" x14ac:dyDescent="0.25">
      <c r="A152" s="105">
        <v>44065</v>
      </c>
      <c r="B152" s="86">
        <v>1.8</v>
      </c>
      <c r="C152" s="86">
        <v>63</v>
      </c>
      <c r="D152" s="29"/>
      <c r="E152" s="252" t="s">
        <v>80</v>
      </c>
      <c r="F152" s="29"/>
      <c r="G152" s="29"/>
      <c r="H152" s="86"/>
      <c r="I152" s="85"/>
      <c r="J152" s="29"/>
      <c r="K152" s="29"/>
      <c r="L152" s="85">
        <v>840</v>
      </c>
      <c r="M152" s="73" t="s">
        <v>80</v>
      </c>
      <c r="N152" s="29"/>
      <c r="O152" s="84"/>
      <c r="P152" s="84"/>
      <c r="Q152" s="84"/>
      <c r="R152" s="29"/>
      <c r="S152" s="29"/>
      <c r="T152" s="29"/>
      <c r="U152" s="29"/>
      <c r="V152" s="29"/>
      <c r="W152" s="29"/>
      <c r="X152" s="29"/>
      <c r="Y152" s="85"/>
      <c r="Z152" s="73" t="s">
        <v>80</v>
      </c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85"/>
      <c r="AM152" s="73" t="s">
        <v>80</v>
      </c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85"/>
      <c r="AZ152" s="73" t="s">
        <v>80</v>
      </c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85"/>
      <c r="BM152" s="204" t="s">
        <v>80</v>
      </c>
      <c r="BN152" s="29">
        <v>700</v>
      </c>
    </row>
    <row r="153" spans="1:66" x14ac:dyDescent="0.25">
      <c r="A153" s="105">
        <v>44066</v>
      </c>
      <c r="B153" s="86">
        <v>27</v>
      </c>
      <c r="C153" s="86">
        <v>116</v>
      </c>
      <c r="D153" s="29"/>
      <c r="E153" s="252">
        <v>9</v>
      </c>
      <c r="F153" s="29">
        <v>6.73</v>
      </c>
      <c r="G153" s="29">
        <v>3.98</v>
      </c>
      <c r="H153" s="86">
        <v>7.25</v>
      </c>
      <c r="I153" s="85">
        <v>6</v>
      </c>
      <c r="J153" s="29">
        <v>7.25</v>
      </c>
      <c r="K153" s="29">
        <v>9.98</v>
      </c>
      <c r="L153" s="85">
        <v>900</v>
      </c>
      <c r="M153" s="73" t="s">
        <v>80</v>
      </c>
      <c r="N153" s="29"/>
      <c r="O153" s="84"/>
      <c r="P153" s="84"/>
      <c r="Q153" s="84"/>
      <c r="R153" s="29"/>
      <c r="S153" s="29"/>
      <c r="T153" s="29"/>
      <c r="U153" s="29"/>
      <c r="V153" s="29"/>
      <c r="W153" s="29"/>
      <c r="X153" s="29"/>
      <c r="Y153" s="85"/>
      <c r="Z153" s="73" t="s">
        <v>80</v>
      </c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85"/>
      <c r="AM153" s="73" t="s">
        <v>80</v>
      </c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85"/>
      <c r="AZ153" s="73" t="s">
        <v>80</v>
      </c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85"/>
      <c r="BM153" s="204" t="s">
        <v>80</v>
      </c>
      <c r="BN153" s="29">
        <v>700</v>
      </c>
    </row>
    <row r="154" spans="1:66" x14ac:dyDescent="0.25">
      <c r="A154" s="105">
        <v>44067</v>
      </c>
      <c r="B154" s="86">
        <v>26.8</v>
      </c>
      <c r="C154" s="86">
        <v>221</v>
      </c>
      <c r="D154" s="29"/>
      <c r="E154" s="252">
        <v>277</v>
      </c>
      <c r="F154" s="29">
        <v>7.05</v>
      </c>
      <c r="G154" s="29">
        <v>3.45</v>
      </c>
      <c r="H154" s="86">
        <v>7.35</v>
      </c>
      <c r="I154" s="85">
        <v>8.27</v>
      </c>
      <c r="J154" s="29">
        <v>7.4</v>
      </c>
      <c r="K154" s="29">
        <v>8.5500000000000007</v>
      </c>
      <c r="L154" s="85">
        <v>880</v>
      </c>
      <c r="M154" s="73" t="s">
        <v>80</v>
      </c>
      <c r="N154" s="29"/>
      <c r="O154" s="84"/>
      <c r="P154" s="84"/>
      <c r="Q154" s="84"/>
      <c r="R154" s="29"/>
      <c r="S154" s="29"/>
      <c r="T154" s="29"/>
      <c r="U154" s="29"/>
      <c r="V154" s="29"/>
      <c r="W154" s="29"/>
      <c r="X154" s="29"/>
      <c r="Y154" s="85"/>
      <c r="Z154" s="73" t="s">
        <v>80</v>
      </c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85"/>
      <c r="AM154" s="73" t="s">
        <v>80</v>
      </c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85"/>
      <c r="AZ154" s="73" t="s">
        <v>80</v>
      </c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85"/>
      <c r="BM154" s="204" t="s">
        <v>80</v>
      </c>
      <c r="BN154" s="29">
        <v>700</v>
      </c>
    </row>
    <row r="155" spans="1:66" x14ac:dyDescent="0.25">
      <c r="A155" s="105">
        <v>44068</v>
      </c>
      <c r="B155" s="86">
        <v>6</v>
      </c>
      <c r="C155" s="86">
        <v>127</v>
      </c>
      <c r="D155" s="29"/>
      <c r="E155" s="252">
        <v>243</v>
      </c>
      <c r="F155" s="29">
        <v>6.9</v>
      </c>
      <c r="G155" s="29">
        <v>4.03</v>
      </c>
      <c r="H155" s="86">
        <v>7.33</v>
      </c>
      <c r="I155" s="85">
        <v>8.1999999999999993</v>
      </c>
      <c r="J155" s="29">
        <v>7.42</v>
      </c>
      <c r="K155" s="29">
        <v>7.92</v>
      </c>
      <c r="L155" s="85">
        <v>850</v>
      </c>
      <c r="M155" s="73" t="s">
        <v>80</v>
      </c>
      <c r="N155" s="29"/>
      <c r="O155" s="84"/>
      <c r="P155" s="84"/>
      <c r="Q155" s="84"/>
      <c r="R155" s="29"/>
      <c r="S155" s="29"/>
      <c r="T155" s="29"/>
      <c r="U155" s="29"/>
      <c r="V155" s="29"/>
      <c r="W155" s="29"/>
      <c r="X155" s="29"/>
      <c r="Y155" s="85"/>
      <c r="Z155" s="73" t="s">
        <v>80</v>
      </c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85"/>
      <c r="AM155" s="73" t="s">
        <v>80</v>
      </c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85"/>
      <c r="AZ155" s="73" t="s">
        <v>80</v>
      </c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85"/>
      <c r="BM155" s="204" t="s">
        <v>80</v>
      </c>
      <c r="BN155" s="29">
        <v>700</v>
      </c>
    </row>
    <row r="156" spans="1:66" x14ac:dyDescent="0.25">
      <c r="A156" s="105">
        <v>44069</v>
      </c>
      <c r="B156" s="86">
        <v>6.4</v>
      </c>
      <c r="C156" s="86">
        <v>145</v>
      </c>
      <c r="D156" s="29"/>
      <c r="E156" s="252" t="s">
        <v>80</v>
      </c>
      <c r="F156" s="29"/>
      <c r="G156" s="29"/>
      <c r="H156" s="86"/>
      <c r="I156" s="85"/>
      <c r="J156" s="29"/>
      <c r="K156" s="29"/>
      <c r="L156" s="85">
        <v>960</v>
      </c>
      <c r="M156" s="73" t="s">
        <v>80</v>
      </c>
      <c r="N156" s="29"/>
      <c r="O156" s="84"/>
      <c r="P156" s="84"/>
      <c r="Q156" s="84"/>
      <c r="R156" s="29"/>
      <c r="S156" s="29"/>
      <c r="T156" s="29"/>
      <c r="U156" s="29"/>
      <c r="V156" s="29"/>
      <c r="W156" s="29"/>
      <c r="X156" s="29"/>
      <c r="Y156" s="85"/>
      <c r="Z156" s="73" t="s">
        <v>80</v>
      </c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85"/>
      <c r="AM156" s="73" t="s">
        <v>80</v>
      </c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85"/>
      <c r="AZ156" s="73" t="s">
        <v>80</v>
      </c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85"/>
      <c r="BM156" s="204" t="s">
        <v>80</v>
      </c>
      <c r="BN156" s="29">
        <v>700</v>
      </c>
    </row>
    <row r="157" spans="1:66" x14ac:dyDescent="0.25">
      <c r="A157" s="105">
        <v>44070</v>
      </c>
      <c r="B157" s="86">
        <v>2.4</v>
      </c>
      <c r="C157" s="86">
        <v>103</v>
      </c>
      <c r="D157" s="29"/>
      <c r="E157" s="252" t="s">
        <v>80</v>
      </c>
      <c r="F157" s="29">
        <v>7.38</v>
      </c>
      <c r="G157" s="29">
        <v>8.2799999999999994</v>
      </c>
      <c r="H157" s="86">
        <v>7.47</v>
      </c>
      <c r="I157" s="85">
        <v>9.32</v>
      </c>
      <c r="J157" s="29">
        <v>7.78</v>
      </c>
      <c r="K157" s="29">
        <v>12.2</v>
      </c>
      <c r="L157" s="85">
        <v>950</v>
      </c>
      <c r="M157" s="73" t="s">
        <v>80</v>
      </c>
      <c r="N157" s="29"/>
      <c r="O157" s="84"/>
      <c r="P157" s="84"/>
      <c r="Q157" s="84"/>
      <c r="R157" s="29"/>
      <c r="S157" s="29"/>
      <c r="T157" s="29"/>
      <c r="U157" s="29"/>
      <c r="V157" s="29"/>
      <c r="W157" s="29"/>
      <c r="X157" s="29"/>
      <c r="Y157" s="85"/>
      <c r="Z157" s="73" t="s">
        <v>80</v>
      </c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85"/>
      <c r="AM157" s="73" t="s">
        <v>80</v>
      </c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85"/>
      <c r="AZ157" s="73" t="s">
        <v>80</v>
      </c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85"/>
      <c r="BM157" s="204" t="s">
        <v>80</v>
      </c>
      <c r="BN157" s="29">
        <v>700</v>
      </c>
    </row>
    <row r="158" spans="1:66" x14ac:dyDescent="0.25">
      <c r="A158" s="105">
        <v>44071</v>
      </c>
      <c r="B158" s="86">
        <v>7.2</v>
      </c>
      <c r="C158" s="86">
        <v>77</v>
      </c>
      <c r="D158" s="29"/>
      <c r="E158" s="252">
        <v>221</v>
      </c>
      <c r="F158" s="29"/>
      <c r="G158" s="29"/>
      <c r="H158" s="86"/>
      <c r="I158" s="85"/>
      <c r="J158" s="29"/>
      <c r="K158" s="29"/>
      <c r="L158" s="85">
        <v>900</v>
      </c>
      <c r="M158" s="73">
        <v>0.34027777777777773</v>
      </c>
      <c r="N158" s="29">
        <v>11</v>
      </c>
      <c r="O158" s="84">
        <v>34</v>
      </c>
      <c r="P158" s="84">
        <v>1.9</v>
      </c>
      <c r="Q158" s="84">
        <v>9.1999999999999993</v>
      </c>
      <c r="R158" s="29">
        <v>13</v>
      </c>
      <c r="S158" s="29">
        <v>4</v>
      </c>
      <c r="T158" s="29">
        <v>3.5</v>
      </c>
      <c r="U158" s="29">
        <v>4100</v>
      </c>
      <c r="V158" s="29">
        <v>6300</v>
      </c>
      <c r="W158" s="29">
        <v>25</v>
      </c>
      <c r="X158" s="29"/>
      <c r="Y158" s="85"/>
      <c r="Z158" s="73">
        <v>0.34027777777777773</v>
      </c>
      <c r="AA158" s="29">
        <v>2.1</v>
      </c>
      <c r="AB158" s="29" t="s">
        <v>269</v>
      </c>
      <c r="AC158" s="29">
        <v>1.9</v>
      </c>
      <c r="AD158" s="29">
        <v>8.1999999999999993</v>
      </c>
      <c r="AE158" s="29">
        <v>8.9</v>
      </c>
      <c r="AF158" s="29">
        <v>2.9</v>
      </c>
      <c r="AG158" s="29">
        <v>3.3</v>
      </c>
      <c r="AH158" s="29">
        <v>4.9000000000000004</v>
      </c>
      <c r="AI158" s="29">
        <v>3.3</v>
      </c>
      <c r="AJ158" s="29">
        <v>0.3</v>
      </c>
      <c r="AK158" s="29">
        <v>474</v>
      </c>
      <c r="AL158" s="85">
        <v>7.69</v>
      </c>
      <c r="AM158" s="73">
        <v>0.34027777777777773</v>
      </c>
      <c r="AN158" s="29">
        <v>0.72</v>
      </c>
      <c r="AO158" s="29">
        <v>2.4</v>
      </c>
      <c r="AP158" s="29">
        <v>0.09</v>
      </c>
      <c r="AQ158" s="29">
        <v>5.2999999999999999E-2</v>
      </c>
      <c r="AR158" s="29">
        <v>0.55000000000000004</v>
      </c>
      <c r="AS158" s="29">
        <v>1.6E-2</v>
      </c>
      <c r="AT158" s="29">
        <v>1.2999999999999999E-2</v>
      </c>
      <c r="AU158" s="29">
        <v>23</v>
      </c>
      <c r="AV158" s="29">
        <v>30</v>
      </c>
      <c r="AW158" s="29">
        <v>2.4</v>
      </c>
      <c r="AX158" s="29">
        <v>217.1</v>
      </c>
      <c r="AY158" s="85">
        <v>6.42</v>
      </c>
      <c r="AZ158" s="73">
        <v>0.34027777777777773</v>
      </c>
      <c r="BA158" s="29">
        <v>0.56999999999999995</v>
      </c>
      <c r="BB158" s="29">
        <v>3.8</v>
      </c>
      <c r="BC158" s="29">
        <v>0.15</v>
      </c>
      <c r="BD158" s="29">
        <v>0.3</v>
      </c>
      <c r="BE158" s="29">
        <v>0.56999999999999995</v>
      </c>
      <c r="BF158" s="29">
        <v>0.12</v>
      </c>
      <c r="BG158" s="29">
        <v>0.11</v>
      </c>
      <c r="BH158" s="29">
        <v>20</v>
      </c>
      <c r="BI158" s="29">
        <v>66</v>
      </c>
      <c r="BJ158" s="29">
        <v>2.8</v>
      </c>
      <c r="BK158" s="29">
        <v>212.7</v>
      </c>
      <c r="BL158" s="85">
        <v>6.55</v>
      </c>
      <c r="BM158" s="204">
        <v>0.34027777777777773</v>
      </c>
      <c r="BN158" s="29">
        <v>700</v>
      </c>
    </row>
    <row r="159" spans="1:66" x14ac:dyDescent="0.25">
      <c r="A159" s="105">
        <v>44072</v>
      </c>
      <c r="B159" s="86">
        <v>0.2</v>
      </c>
      <c r="C159" s="86">
        <v>93</v>
      </c>
      <c r="D159" s="29"/>
      <c r="E159" s="252">
        <v>254</v>
      </c>
      <c r="F159" s="29"/>
      <c r="G159" s="29"/>
      <c r="H159" s="86"/>
      <c r="I159" s="85"/>
      <c r="J159" s="29"/>
      <c r="K159" s="29"/>
      <c r="L159" s="85">
        <v>850</v>
      </c>
      <c r="M159" s="73" t="s">
        <v>80</v>
      </c>
      <c r="N159" s="29"/>
      <c r="O159" s="84"/>
      <c r="P159" s="84"/>
      <c r="Q159" s="84"/>
      <c r="R159" s="29"/>
      <c r="S159" s="29"/>
      <c r="T159" s="29"/>
      <c r="U159" s="29"/>
      <c r="V159" s="29"/>
      <c r="W159" s="29"/>
      <c r="X159" s="29"/>
      <c r="Y159" s="85"/>
      <c r="Z159" s="73" t="s">
        <v>80</v>
      </c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 t="s">
        <v>80</v>
      </c>
      <c r="AL159" s="85" t="s">
        <v>80</v>
      </c>
      <c r="AM159" s="73" t="s">
        <v>80</v>
      </c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 t="s">
        <v>80</v>
      </c>
      <c r="AY159" s="85" t="s">
        <v>80</v>
      </c>
      <c r="AZ159" s="73" t="s">
        <v>80</v>
      </c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 t="s">
        <v>80</v>
      </c>
      <c r="BL159" s="85" t="s">
        <v>80</v>
      </c>
      <c r="BM159" s="204" t="s">
        <v>80</v>
      </c>
      <c r="BN159" s="29">
        <v>700</v>
      </c>
    </row>
    <row r="160" spans="1:66" x14ac:dyDescent="0.25">
      <c r="A160" s="105">
        <v>44073</v>
      </c>
      <c r="B160" s="86">
        <v>0.2</v>
      </c>
      <c r="C160" s="86">
        <v>82</v>
      </c>
      <c r="D160" s="29"/>
      <c r="E160" s="252">
        <v>271</v>
      </c>
      <c r="F160" s="29"/>
      <c r="G160" s="29"/>
      <c r="H160" s="86"/>
      <c r="I160" s="85"/>
      <c r="J160" s="29"/>
      <c r="K160" s="29"/>
      <c r="L160" s="85">
        <v>800</v>
      </c>
      <c r="M160" s="73" t="s">
        <v>80</v>
      </c>
      <c r="N160" s="29"/>
      <c r="O160" s="84"/>
      <c r="P160" s="84"/>
      <c r="Q160" s="84"/>
      <c r="R160" s="29"/>
      <c r="S160" s="29"/>
      <c r="T160" s="29"/>
      <c r="U160" s="29"/>
      <c r="V160" s="29"/>
      <c r="W160" s="29"/>
      <c r="X160" s="29"/>
      <c r="Y160" s="85"/>
      <c r="Z160" s="73" t="s">
        <v>80</v>
      </c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 t="s">
        <v>80</v>
      </c>
      <c r="AL160" s="85" t="s">
        <v>80</v>
      </c>
      <c r="AM160" s="73" t="s">
        <v>80</v>
      </c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 t="s">
        <v>80</v>
      </c>
      <c r="AY160" s="85" t="s">
        <v>80</v>
      </c>
      <c r="AZ160" s="73" t="s">
        <v>80</v>
      </c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 t="s">
        <v>80</v>
      </c>
      <c r="BL160" s="85" t="s">
        <v>80</v>
      </c>
      <c r="BM160" s="204" t="s">
        <v>80</v>
      </c>
      <c r="BN160" s="29">
        <v>700</v>
      </c>
    </row>
    <row r="161" spans="1:66" ht="13.8" thickBot="1" x14ac:dyDescent="0.3">
      <c r="A161" s="105">
        <v>44074</v>
      </c>
      <c r="B161" s="122">
        <v>0</v>
      </c>
      <c r="C161" s="122" t="s">
        <v>80</v>
      </c>
      <c r="D161" s="90"/>
      <c r="E161" s="253" t="s">
        <v>80</v>
      </c>
      <c r="F161" s="90" t="s">
        <v>80</v>
      </c>
      <c r="G161" s="90" t="s">
        <v>80</v>
      </c>
      <c r="H161" s="122" t="s">
        <v>80</v>
      </c>
      <c r="I161" s="91" t="s">
        <v>80</v>
      </c>
      <c r="J161" s="90" t="s">
        <v>80</v>
      </c>
      <c r="K161" s="90" t="s">
        <v>80</v>
      </c>
      <c r="L161" s="91">
        <v>870</v>
      </c>
      <c r="M161" s="75" t="s">
        <v>80</v>
      </c>
      <c r="N161" s="90"/>
      <c r="O161" s="89"/>
      <c r="P161" s="89"/>
      <c r="Q161" s="89"/>
      <c r="R161" s="90"/>
      <c r="S161" s="90"/>
      <c r="T161" s="90"/>
      <c r="U161" s="90"/>
      <c r="V161" s="90"/>
      <c r="W161" s="90"/>
      <c r="X161" s="90"/>
      <c r="Y161" s="91"/>
      <c r="Z161" s="75" t="s">
        <v>80</v>
      </c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 t="s">
        <v>80</v>
      </c>
      <c r="AL161" s="91" t="s">
        <v>80</v>
      </c>
      <c r="AM161" s="75" t="s">
        <v>80</v>
      </c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 t="s">
        <v>80</v>
      </c>
      <c r="AY161" s="91" t="s">
        <v>80</v>
      </c>
      <c r="AZ161" s="75" t="s">
        <v>80</v>
      </c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 t="s">
        <v>80</v>
      </c>
      <c r="BL161" s="91" t="s">
        <v>80</v>
      </c>
      <c r="BM161" s="206" t="s">
        <v>80</v>
      </c>
      <c r="BN161" s="29">
        <v>700</v>
      </c>
    </row>
    <row r="162" spans="1:66" x14ac:dyDescent="0.25">
      <c r="A162" s="241">
        <v>44075</v>
      </c>
      <c r="B162" s="124">
        <v>0</v>
      </c>
      <c r="C162" s="124">
        <v>59</v>
      </c>
      <c r="D162" s="80"/>
      <c r="E162" s="251" t="s">
        <v>80</v>
      </c>
      <c r="F162" s="80">
        <v>8.2100000000000009</v>
      </c>
      <c r="G162" s="80">
        <v>13.14</v>
      </c>
      <c r="H162" s="124">
        <v>8.23</v>
      </c>
      <c r="I162" s="81">
        <v>14.87</v>
      </c>
      <c r="J162" s="80">
        <v>8.7200000000000006</v>
      </c>
      <c r="K162" s="80">
        <v>13.23</v>
      </c>
      <c r="L162" s="81">
        <v>880</v>
      </c>
      <c r="M162" s="82" t="s">
        <v>80</v>
      </c>
      <c r="N162" s="80"/>
      <c r="O162" s="79"/>
      <c r="P162" s="79"/>
      <c r="Q162" s="79"/>
      <c r="R162" s="80"/>
      <c r="S162" s="80"/>
      <c r="T162" s="80"/>
      <c r="U162" s="80"/>
      <c r="V162" s="80"/>
      <c r="W162" s="80"/>
      <c r="X162" s="80"/>
      <c r="Y162" s="81"/>
      <c r="Z162" s="82" t="s">
        <v>80</v>
      </c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 t="s">
        <v>80</v>
      </c>
      <c r="AL162" s="81" t="s">
        <v>80</v>
      </c>
      <c r="AM162" s="82" t="s">
        <v>80</v>
      </c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 t="s">
        <v>80</v>
      </c>
      <c r="AY162" s="81" t="s">
        <v>80</v>
      </c>
      <c r="AZ162" s="211" t="s">
        <v>80</v>
      </c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 t="s">
        <v>80</v>
      </c>
      <c r="BL162" s="81" t="s">
        <v>80</v>
      </c>
      <c r="BM162" s="203" t="s">
        <v>80</v>
      </c>
      <c r="BN162" s="29">
        <v>700</v>
      </c>
    </row>
    <row r="163" spans="1:66" x14ac:dyDescent="0.25">
      <c r="A163" s="105">
        <v>44076</v>
      </c>
      <c r="B163" s="86">
        <v>2.6</v>
      </c>
      <c r="C163" s="86">
        <v>43</v>
      </c>
      <c r="D163" s="29"/>
      <c r="E163" s="252">
        <v>223</v>
      </c>
      <c r="F163" s="29"/>
      <c r="G163" s="29"/>
      <c r="H163" s="86"/>
      <c r="I163" s="85"/>
      <c r="J163" s="29"/>
      <c r="K163" s="29"/>
      <c r="L163" s="85">
        <v>790</v>
      </c>
      <c r="M163" s="73" t="s">
        <v>80</v>
      </c>
      <c r="N163" s="29"/>
      <c r="O163" s="84"/>
      <c r="P163" s="84"/>
      <c r="Q163" s="84"/>
      <c r="R163" s="29"/>
      <c r="S163" s="29"/>
      <c r="T163" s="29"/>
      <c r="U163" s="29"/>
      <c r="V163" s="29"/>
      <c r="W163" s="29"/>
      <c r="X163" s="29"/>
      <c r="Y163" s="85"/>
      <c r="Z163" s="73" t="s">
        <v>80</v>
      </c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 t="s">
        <v>80</v>
      </c>
      <c r="AL163" s="85" t="s">
        <v>80</v>
      </c>
      <c r="AM163" s="73" t="s">
        <v>80</v>
      </c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 t="s">
        <v>80</v>
      </c>
      <c r="AY163" s="85" t="s">
        <v>80</v>
      </c>
      <c r="AZ163" s="212" t="s">
        <v>80</v>
      </c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 t="s">
        <v>80</v>
      </c>
      <c r="BL163" s="85" t="s">
        <v>80</v>
      </c>
      <c r="BM163" s="204" t="s">
        <v>80</v>
      </c>
      <c r="BN163" s="29">
        <v>700</v>
      </c>
    </row>
    <row r="164" spans="1:66" x14ac:dyDescent="0.25">
      <c r="A164" s="105">
        <v>44077</v>
      </c>
      <c r="B164" s="86">
        <v>0</v>
      </c>
      <c r="C164" s="86">
        <v>69</v>
      </c>
      <c r="D164" s="29"/>
      <c r="E164" s="252" t="s">
        <v>80</v>
      </c>
      <c r="F164" s="29">
        <v>7.65</v>
      </c>
      <c r="G164" s="29">
        <v>9.89</v>
      </c>
      <c r="H164" s="86">
        <v>7.8</v>
      </c>
      <c r="I164" s="85">
        <v>11.02</v>
      </c>
      <c r="J164" s="29">
        <v>8.41</v>
      </c>
      <c r="K164" s="29">
        <v>11.87</v>
      </c>
      <c r="L164" s="85">
        <v>840</v>
      </c>
      <c r="M164" s="73" t="s">
        <v>80</v>
      </c>
      <c r="N164" s="29"/>
      <c r="O164" s="84"/>
      <c r="P164" s="84"/>
      <c r="Q164" s="84"/>
      <c r="R164" s="29"/>
      <c r="S164" s="29"/>
      <c r="T164" s="29"/>
      <c r="U164" s="29"/>
      <c r="V164" s="29"/>
      <c r="W164" s="29"/>
      <c r="X164" s="29"/>
      <c r="Y164" s="85"/>
      <c r="Z164" s="73" t="s">
        <v>80</v>
      </c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 t="s">
        <v>80</v>
      </c>
      <c r="AL164" s="85" t="s">
        <v>80</v>
      </c>
      <c r="AM164" s="73" t="s">
        <v>80</v>
      </c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 t="s">
        <v>80</v>
      </c>
      <c r="AY164" s="85" t="s">
        <v>80</v>
      </c>
      <c r="AZ164" s="212" t="s">
        <v>80</v>
      </c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 t="s">
        <v>80</v>
      </c>
      <c r="BL164" s="85" t="s">
        <v>80</v>
      </c>
      <c r="BM164" s="213" t="s">
        <v>80</v>
      </c>
      <c r="BN164" s="29">
        <v>700</v>
      </c>
    </row>
    <row r="165" spans="1:66" x14ac:dyDescent="0.25">
      <c r="A165" s="105">
        <v>44078</v>
      </c>
      <c r="B165" s="86">
        <v>0</v>
      </c>
      <c r="C165" s="86">
        <v>59</v>
      </c>
      <c r="D165" s="29"/>
      <c r="E165" s="252" t="s">
        <v>80</v>
      </c>
      <c r="F165" s="29">
        <v>7.7</v>
      </c>
      <c r="G165" s="29">
        <v>9.1999999999999993</v>
      </c>
      <c r="H165" s="86">
        <v>7.89</v>
      </c>
      <c r="I165" s="85">
        <v>10.88</v>
      </c>
      <c r="J165" s="29">
        <v>8.27</v>
      </c>
      <c r="K165" s="29">
        <v>10.41</v>
      </c>
      <c r="L165" s="85">
        <v>850</v>
      </c>
      <c r="M165" s="73" t="s">
        <v>80</v>
      </c>
      <c r="N165" s="29"/>
      <c r="O165" s="84"/>
      <c r="P165" s="84"/>
      <c r="Q165" s="84"/>
      <c r="R165" s="29"/>
      <c r="S165" s="29"/>
      <c r="T165" s="29"/>
      <c r="U165" s="29"/>
      <c r="V165" s="29"/>
      <c r="W165" s="29"/>
      <c r="X165" s="29"/>
      <c r="Y165" s="85"/>
      <c r="Z165" s="73" t="s">
        <v>80</v>
      </c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 t="s">
        <v>80</v>
      </c>
      <c r="AL165" s="85" t="s">
        <v>80</v>
      </c>
      <c r="AM165" s="73" t="s">
        <v>80</v>
      </c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 t="s">
        <v>80</v>
      </c>
      <c r="AY165" s="85" t="s">
        <v>80</v>
      </c>
      <c r="AZ165" s="212" t="s">
        <v>80</v>
      </c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 t="s">
        <v>80</v>
      </c>
      <c r="BL165" s="85" t="s">
        <v>80</v>
      </c>
      <c r="BM165" s="204" t="s">
        <v>80</v>
      </c>
      <c r="BN165" s="29">
        <v>700</v>
      </c>
    </row>
    <row r="166" spans="1:66" x14ac:dyDescent="0.25">
      <c r="A166" s="105">
        <v>44079</v>
      </c>
      <c r="B166" s="86">
        <v>0</v>
      </c>
      <c r="C166" s="86">
        <v>91</v>
      </c>
      <c r="D166" s="29"/>
      <c r="E166" s="252" t="s">
        <v>80</v>
      </c>
      <c r="F166" s="29"/>
      <c r="G166" s="29"/>
      <c r="H166" s="86"/>
      <c r="I166" s="85"/>
      <c r="J166" s="29"/>
      <c r="K166" s="29"/>
      <c r="L166" s="85">
        <v>900</v>
      </c>
      <c r="M166" s="73" t="s">
        <v>80</v>
      </c>
      <c r="N166" s="29"/>
      <c r="O166" s="84"/>
      <c r="P166" s="84"/>
      <c r="Q166" s="84"/>
      <c r="R166" s="29"/>
      <c r="S166" s="29"/>
      <c r="T166" s="29"/>
      <c r="U166" s="29"/>
      <c r="V166" s="29"/>
      <c r="W166" s="29"/>
      <c r="X166" s="29"/>
      <c r="Y166" s="85"/>
      <c r="Z166" s="73" t="s">
        <v>80</v>
      </c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 t="s">
        <v>80</v>
      </c>
      <c r="AL166" s="85" t="s">
        <v>80</v>
      </c>
      <c r="AM166" s="73" t="s">
        <v>80</v>
      </c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 t="s">
        <v>80</v>
      </c>
      <c r="AY166" s="85" t="s">
        <v>80</v>
      </c>
      <c r="AZ166" s="212" t="s">
        <v>80</v>
      </c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 t="s">
        <v>80</v>
      </c>
      <c r="BL166" s="85" t="s">
        <v>80</v>
      </c>
      <c r="BM166" s="204" t="s">
        <v>80</v>
      </c>
      <c r="BN166" s="29">
        <v>700</v>
      </c>
    </row>
    <row r="167" spans="1:66" x14ac:dyDescent="0.25">
      <c r="A167" s="105">
        <v>44080</v>
      </c>
      <c r="B167" s="86">
        <v>0</v>
      </c>
      <c r="C167" s="86">
        <v>73</v>
      </c>
      <c r="D167" s="29"/>
      <c r="E167" s="252">
        <v>234</v>
      </c>
      <c r="F167" s="29"/>
      <c r="G167" s="29"/>
      <c r="H167" s="86"/>
      <c r="I167" s="85"/>
      <c r="J167" s="29"/>
      <c r="K167" s="29"/>
      <c r="L167" s="85">
        <v>800</v>
      </c>
      <c r="M167" s="73" t="s">
        <v>80</v>
      </c>
      <c r="N167" s="29"/>
      <c r="O167" s="84"/>
      <c r="P167" s="84"/>
      <c r="Q167" s="84"/>
      <c r="R167" s="29"/>
      <c r="S167" s="29"/>
      <c r="T167" s="29"/>
      <c r="U167" s="29"/>
      <c r="V167" s="29"/>
      <c r="W167" s="29"/>
      <c r="X167" s="29"/>
      <c r="Y167" s="85"/>
      <c r="Z167" s="73" t="s">
        <v>80</v>
      </c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 t="s">
        <v>80</v>
      </c>
      <c r="AL167" s="85" t="s">
        <v>80</v>
      </c>
      <c r="AM167" s="73" t="s">
        <v>80</v>
      </c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 t="s">
        <v>80</v>
      </c>
      <c r="AY167" s="85" t="s">
        <v>80</v>
      </c>
      <c r="AZ167" s="212" t="s">
        <v>80</v>
      </c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 t="s">
        <v>80</v>
      </c>
      <c r="BL167" s="85" t="s">
        <v>80</v>
      </c>
      <c r="BM167" s="204" t="s">
        <v>80</v>
      </c>
      <c r="BN167" s="29">
        <v>700</v>
      </c>
    </row>
    <row r="168" spans="1:66" x14ac:dyDescent="0.25">
      <c r="A168" s="105">
        <v>44081</v>
      </c>
      <c r="B168" s="86">
        <v>1.2</v>
      </c>
      <c r="C168" s="86">
        <v>86</v>
      </c>
      <c r="D168" s="29"/>
      <c r="E168" s="252">
        <v>0</v>
      </c>
      <c r="F168" s="29">
        <v>7.66</v>
      </c>
      <c r="G168" s="29">
        <v>9.17</v>
      </c>
      <c r="H168" s="86">
        <v>7.77</v>
      </c>
      <c r="I168" s="85">
        <v>9.5500000000000007</v>
      </c>
      <c r="J168" s="29">
        <v>8.42</v>
      </c>
      <c r="K168" s="29">
        <v>11.94</v>
      </c>
      <c r="L168" s="85">
        <v>840</v>
      </c>
      <c r="M168" s="73">
        <v>0.67708333333333337</v>
      </c>
      <c r="N168" s="29">
        <v>21</v>
      </c>
      <c r="O168" s="84">
        <v>77</v>
      </c>
      <c r="P168" s="84">
        <v>2.2999999999999998</v>
      </c>
      <c r="Q168" s="84">
        <v>5.5</v>
      </c>
      <c r="R168" s="29">
        <v>13</v>
      </c>
      <c r="S168" s="29">
        <v>4</v>
      </c>
      <c r="T168" s="29">
        <v>3.7</v>
      </c>
      <c r="U168" s="29">
        <v>5900</v>
      </c>
      <c r="V168" s="29">
        <v>11000</v>
      </c>
      <c r="W168" s="29">
        <v>32</v>
      </c>
      <c r="X168" s="29"/>
      <c r="Y168" s="85"/>
      <c r="Z168" s="73">
        <v>0.67708333333333337</v>
      </c>
      <c r="AA168" s="29">
        <v>4.2</v>
      </c>
      <c r="AB168" s="29" t="s">
        <v>269</v>
      </c>
      <c r="AC168" s="29">
        <v>2.6</v>
      </c>
      <c r="AD168" s="29">
        <v>5</v>
      </c>
      <c r="AE168" s="29">
        <v>6.1</v>
      </c>
      <c r="AF168" s="29">
        <v>3.6</v>
      </c>
      <c r="AG168" s="29">
        <v>3.5</v>
      </c>
      <c r="AH168" s="29" t="s">
        <v>272</v>
      </c>
      <c r="AI168" s="29" t="s">
        <v>272</v>
      </c>
      <c r="AJ168" s="29">
        <v>0.65</v>
      </c>
      <c r="AK168" s="29">
        <v>461</v>
      </c>
      <c r="AL168" s="85">
        <v>7.98</v>
      </c>
      <c r="AM168" s="73">
        <v>0.67708333333333337</v>
      </c>
      <c r="AN168" s="29">
        <v>1.1000000000000001</v>
      </c>
      <c r="AO168" s="29">
        <v>3</v>
      </c>
      <c r="AP168" s="29">
        <v>3.2000000000000001E-2</v>
      </c>
      <c r="AQ168" s="29">
        <v>5.2999999999999999E-2</v>
      </c>
      <c r="AR168" s="29">
        <v>0.49</v>
      </c>
      <c r="AS168" s="29">
        <v>1.9E-2</v>
      </c>
      <c r="AT168" s="29">
        <v>8.0000000000000002E-3</v>
      </c>
      <c r="AU168" s="29">
        <v>360</v>
      </c>
      <c r="AV168" s="29">
        <v>200</v>
      </c>
      <c r="AW168" s="29">
        <v>2.8</v>
      </c>
      <c r="AX168" s="29">
        <v>1345</v>
      </c>
      <c r="AY168" s="85">
        <v>6.48</v>
      </c>
      <c r="AZ168" s="212">
        <v>0.67708333333333337</v>
      </c>
      <c r="BA168" s="29">
        <v>1.7</v>
      </c>
      <c r="BB168" s="29">
        <v>44</v>
      </c>
      <c r="BC168" s="29">
        <v>7.2999999999999995E-2</v>
      </c>
      <c r="BD168" s="29">
        <v>3.3000000000000002E-2</v>
      </c>
      <c r="BE168" s="29">
        <v>0.38</v>
      </c>
      <c r="BF168" s="29">
        <v>3.6999999999999998E-2</v>
      </c>
      <c r="BG168" s="29">
        <v>0.01</v>
      </c>
      <c r="BH168" s="29">
        <v>2500</v>
      </c>
      <c r="BI168" s="29">
        <v>4500</v>
      </c>
      <c r="BJ168" s="29">
        <v>19</v>
      </c>
      <c r="BK168" s="29">
        <v>4350</v>
      </c>
      <c r="BL168" s="85">
        <v>6.95</v>
      </c>
      <c r="BM168" s="204">
        <v>0.67708333333333337</v>
      </c>
      <c r="BN168" s="29">
        <v>700</v>
      </c>
    </row>
    <row r="169" spans="1:66" x14ac:dyDescent="0.25">
      <c r="A169" s="105">
        <v>44082</v>
      </c>
      <c r="B169" s="86">
        <v>3.8</v>
      </c>
      <c r="C169" s="86">
        <v>54</v>
      </c>
      <c r="D169" s="29"/>
      <c r="E169" s="252">
        <v>226</v>
      </c>
      <c r="F169" s="29">
        <v>7.79</v>
      </c>
      <c r="G169" s="29">
        <v>10.09</v>
      </c>
      <c r="H169" s="86">
        <v>7.84</v>
      </c>
      <c r="I169" s="85">
        <v>9.7200000000000006</v>
      </c>
      <c r="J169" s="29">
        <v>8.31</v>
      </c>
      <c r="K169" s="29">
        <v>12.32</v>
      </c>
      <c r="L169" s="85">
        <v>780</v>
      </c>
      <c r="M169" s="73" t="s">
        <v>80</v>
      </c>
      <c r="N169" s="29"/>
      <c r="O169" s="84"/>
      <c r="P169" s="84"/>
      <c r="Q169" s="84"/>
      <c r="R169" s="29"/>
      <c r="S169" s="29"/>
      <c r="T169" s="29"/>
      <c r="U169" s="29"/>
      <c r="V169" s="29"/>
      <c r="W169" s="29"/>
      <c r="X169" s="29"/>
      <c r="Y169" s="85"/>
      <c r="Z169" s="73" t="s">
        <v>80</v>
      </c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 t="s">
        <v>80</v>
      </c>
      <c r="AL169" s="85" t="s">
        <v>80</v>
      </c>
      <c r="AM169" s="73" t="s">
        <v>80</v>
      </c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 t="s">
        <v>80</v>
      </c>
      <c r="AY169" s="85" t="s">
        <v>80</v>
      </c>
      <c r="AZ169" s="212" t="s">
        <v>80</v>
      </c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 t="s">
        <v>80</v>
      </c>
      <c r="BL169" s="85" t="s">
        <v>80</v>
      </c>
      <c r="BM169" s="204" t="s">
        <v>80</v>
      </c>
      <c r="BN169" s="29">
        <v>700</v>
      </c>
    </row>
    <row r="170" spans="1:66" x14ac:dyDescent="0.25">
      <c r="A170" s="105">
        <v>44083</v>
      </c>
      <c r="B170" s="86">
        <v>0.4</v>
      </c>
      <c r="C170" s="86">
        <v>66</v>
      </c>
      <c r="D170" s="29"/>
      <c r="E170" s="252" t="s">
        <v>80</v>
      </c>
      <c r="F170" s="29"/>
      <c r="G170" s="29">
        <v>10.61</v>
      </c>
      <c r="H170" s="86"/>
      <c r="I170" s="85"/>
      <c r="J170" s="29"/>
      <c r="K170" s="29">
        <v>18.36</v>
      </c>
      <c r="L170" s="85">
        <v>850</v>
      </c>
      <c r="M170" s="73" t="s">
        <v>80</v>
      </c>
      <c r="N170" s="29"/>
      <c r="O170" s="84"/>
      <c r="P170" s="84"/>
      <c r="Q170" s="84"/>
      <c r="R170" s="29"/>
      <c r="S170" s="29"/>
      <c r="T170" s="29"/>
      <c r="U170" s="29"/>
      <c r="V170" s="29"/>
      <c r="W170" s="29"/>
      <c r="X170" s="29"/>
      <c r="Y170" s="85"/>
      <c r="Z170" s="73" t="s">
        <v>80</v>
      </c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 t="s">
        <v>80</v>
      </c>
      <c r="AL170" s="85" t="s">
        <v>80</v>
      </c>
      <c r="AM170" s="73" t="s">
        <v>80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 t="s">
        <v>80</v>
      </c>
      <c r="AY170" s="85" t="s">
        <v>80</v>
      </c>
      <c r="AZ170" s="212" t="s">
        <v>80</v>
      </c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 t="s">
        <v>80</v>
      </c>
      <c r="BL170" s="85" t="s">
        <v>80</v>
      </c>
      <c r="BM170" s="204" t="s">
        <v>80</v>
      </c>
      <c r="BN170" s="29">
        <v>700</v>
      </c>
    </row>
    <row r="171" spans="1:66" x14ac:dyDescent="0.25">
      <c r="A171" s="105">
        <v>44084</v>
      </c>
      <c r="B171" s="86">
        <v>0</v>
      </c>
      <c r="C171" s="86">
        <v>58</v>
      </c>
      <c r="D171" s="29"/>
      <c r="E171" s="252" t="s">
        <v>80</v>
      </c>
      <c r="F171" s="29">
        <v>7.92</v>
      </c>
      <c r="G171" s="29">
        <v>3.71</v>
      </c>
      <c r="H171" s="86">
        <v>7.91</v>
      </c>
      <c r="I171" s="85">
        <v>4.01</v>
      </c>
      <c r="J171" s="29">
        <v>8.44</v>
      </c>
      <c r="K171" s="29">
        <v>12.6</v>
      </c>
      <c r="L171" s="85">
        <v>870</v>
      </c>
      <c r="M171" s="73" t="s">
        <v>80</v>
      </c>
      <c r="N171" s="29"/>
      <c r="O171" s="84"/>
      <c r="P171" s="84"/>
      <c r="Q171" s="84"/>
      <c r="R171" s="29"/>
      <c r="S171" s="29"/>
      <c r="T171" s="29"/>
      <c r="U171" s="29"/>
      <c r="V171" s="29"/>
      <c r="W171" s="29"/>
      <c r="X171" s="29"/>
      <c r="Y171" s="85"/>
      <c r="Z171" s="73" t="s">
        <v>80</v>
      </c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 t="s">
        <v>80</v>
      </c>
      <c r="AL171" s="85" t="s">
        <v>80</v>
      </c>
      <c r="AM171" s="73" t="s">
        <v>80</v>
      </c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 t="s">
        <v>80</v>
      </c>
      <c r="AY171" s="85" t="s">
        <v>80</v>
      </c>
      <c r="AZ171" s="212" t="s">
        <v>80</v>
      </c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 t="s">
        <v>80</v>
      </c>
      <c r="BL171" s="85" t="s">
        <v>80</v>
      </c>
      <c r="BM171" s="204" t="s">
        <v>80</v>
      </c>
      <c r="BN171" s="29">
        <v>700</v>
      </c>
    </row>
    <row r="172" spans="1:66" x14ac:dyDescent="0.25">
      <c r="A172" s="105">
        <v>44085</v>
      </c>
      <c r="B172" s="86"/>
      <c r="C172" s="86">
        <v>41</v>
      </c>
      <c r="D172" s="29"/>
      <c r="E172" s="252" t="s">
        <v>80</v>
      </c>
      <c r="F172" s="29"/>
      <c r="G172" s="29">
        <v>7.99</v>
      </c>
      <c r="H172" s="86"/>
      <c r="I172" s="85"/>
      <c r="J172" s="29"/>
      <c r="K172" s="29">
        <v>6.43</v>
      </c>
      <c r="L172" s="85">
        <v>880</v>
      </c>
      <c r="M172" s="73" t="s">
        <v>80</v>
      </c>
      <c r="N172" s="29"/>
      <c r="O172" s="84"/>
      <c r="P172" s="84"/>
      <c r="Q172" s="84"/>
      <c r="R172" s="29"/>
      <c r="S172" s="29"/>
      <c r="T172" s="29"/>
      <c r="U172" s="29"/>
      <c r="V172" s="29"/>
      <c r="W172" s="29"/>
      <c r="X172" s="29"/>
      <c r="Y172" s="85"/>
      <c r="Z172" s="73" t="s">
        <v>80</v>
      </c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 t="s">
        <v>80</v>
      </c>
      <c r="AL172" s="85" t="s">
        <v>80</v>
      </c>
      <c r="AM172" s="73" t="s">
        <v>80</v>
      </c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 t="s">
        <v>80</v>
      </c>
      <c r="AY172" s="85" t="s">
        <v>80</v>
      </c>
      <c r="AZ172" s="212" t="s">
        <v>80</v>
      </c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 t="s">
        <v>80</v>
      </c>
      <c r="BL172" s="85" t="s">
        <v>80</v>
      </c>
      <c r="BM172" s="204" t="s">
        <v>80</v>
      </c>
      <c r="BN172" s="29">
        <v>700</v>
      </c>
    </row>
    <row r="173" spans="1:66" x14ac:dyDescent="0.25">
      <c r="A173" s="105">
        <v>44086</v>
      </c>
      <c r="B173" s="86">
        <v>2</v>
      </c>
      <c r="C173" s="86">
        <v>60</v>
      </c>
      <c r="D173" s="29"/>
      <c r="E173" s="252" t="s">
        <v>80</v>
      </c>
      <c r="F173" s="29"/>
      <c r="G173" s="29">
        <v>8.11</v>
      </c>
      <c r="H173" s="86"/>
      <c r="I173" s="85"/>
      <c r="J173" s="29"/>
      <c r="K173" s="29">
        <v>7.1</v>
      </c>
      <c r="L173" s="85">
        <v>900</v>
      </c>
      <c r="M173" s="73" t="s">
        <v>80</v>
      </c>
      <c r="N173" s="29"/>
      <c r="O173" s="84"/>
      <c r="P173" s="84"/>
      <c r="Q173" s="84"/>
      <c r="R173" s="29"/>
      <c r="S173" s="29"/>
      <c r="T173" s="29"/>
      <c r="U173" s="29"/>
      <c r="V173" s="29"/>
      <c r="W173" s="29"/>
      <c r="X173" s="29"/>
      <c r="Y173" s="85"/>
      <c r="Z173" s="73" t="s">
        <v>80</v>
      </c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 t="s">
        <v>80</v>
      </c>
      <c r="AL173" s="85" t="s">
        <v>80</v>
      </c>
      <c r="AM173" s="73" t="s">
        <v>80</v>
      </c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 t="s">
        <v>80</v>
      </c>
      <c r="AY173" s="85" t="s">
        <v>80</v>
      </c>
      <c r="AZ173" s="212" t="s">
        <v>80</v>
      </c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 t="s">
        <v>80</v>
      </c>
      <c r="BL173" s="85" t="s">
        <v>80</v>
      </c>
      <c r="BM173" s="204" t="s">
        <v>80</v>
      </c>
      <c r="BN173" s="29">
        <v>700</v>
      </c>
    </row>
    <row r="174" spans="1:66" x14ac:dyDescent="0.25">
      <c r="A174" s="105">
        <v>44087</v>
      </c>
      <c r="B174" s="86">
        <v>0.2</v>
      </c>
      <c r="C174" s="86">
        <v>84</v>
      </c>
      <c r="D174" s="29"/>
      <c r="E174" s="252" t="s">
        <v>80</v>
      </c>
      <c r="F174" s="29"/>
      <c r="G174" s="29">
        <v>7.4</v>
      </c>
      <c r="H174" s="86"/>
      <c r="I174" s="85"/>
      <c r="J174" s="29"/>
      <c r="K174" s="29">
        <v>7.62</v>
      </c>
      <c r="L174" s="85">
        <v>920</v>
      </c>
      <c r="M174" s="73" t="s">
        <v>80</v>
      </c>
      <c r="N174" s="29"/>
      <c r="O174" s="84"/>
      <c r="P174" s="84"/>
      <c r="Q174" s="84"/>
      <c r="R174" s="29"/>
      <c r="S174" s="29"/>
      <c r="T174" s="29"/>
      <c r="U174" s="29"/>
      <c r="V174" s="29"/>
      <c r="W174" s="29"/>
      <c r="X174" s="29"/>
      <c r="Y174" s="85"/>
      <c r="Z174" s="73" t="s">
        <v>80</v>
      </c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 t="s">
        <v>80</v>
      </c>
      <c r="AL174" s="85" t="s">
        <v>80</v>
      </c>
      <c r="AM174" s="73" t="s">
        <v>80</v>
      </c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 t="s">
        <v>80</v>
      </c>
      <c r="AY174" s="85" t="s">
        <v>80</v>
      </c>
      <c r="AZ174" s="212" t="s">
        <v>80</v>
      </c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 t="s">
        <v>80</v>
      </c>
      <c r="BL174" s="85" t="s">
        <v>80</v>
      </c>
      <c r="BM174" s="204" t="s">
        <v>80</v>
      </c>
      <c r="BN174" s="29">
        <v>700</v>
      </c>
    </row>
    <row r="175" spans="1:66" x14ac:dyDescent="0.25">
      <c r="A175" s="105">
        <v>44088</v>
      </c>
      <c r="B175" s="86">
        <v>0</v>
      </c>
      <c r="C175" s="86">
        <v>85</v>
      </c>
      <c r="D175" s="29"/>
      <c r="E175" s="252" t="s">
        <v>80</v>
      </c>
      <c r="F175" s="29">
        <v>7.55</v>
      </c>
      <c r="G175" s="29">
        <v>7.36</v>
      </c>
      <c r="H175" s="86">
        <v>7.59</v>
      </c>
      <c r="I175" s="85">
        <v>7.65</v>
      </c>
      <c r="J175" s="29">
        <v>7.7</v>
      </c>
      <c r="K175" s="29">
        <v>8.93</v>
      </c>
      <c r="L175" s="85">
        <v>950</v>
      </c>
      <c r="M175" s="73" t="s">
        <v>80</v>
      </c>
      <c r="N175" s="29"/>
      <c r="O175" s="84"/>
      <c r="P175" s="84"/>
      <c r="Q175" s="84"/>
      <c r="R175" s="29"/>
      <c r="S175" s="29"/>
      <c r="T175" s="29"/>
      <c r="U175" s="29"/>
      <c r="V175" s="29"/>
      <c r="W175" s="29"/>
      <c r="X175" s="29"/>
      <c r="Y175" s="85"/>
      <c r="Z175" s="73" t="s">
        <v>80</v>
      </c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 t="s">
        <v>80</v>
      </c>
      <c r="AL175" s="85" t="s">
        <v>80</v>
      </c>
      <c r="AM175" s="73" t="s">
        <v>80</v>
      </c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 t="s">
        <v>80</v>
      </c>
      <c r="AY175" s="85" t="s">
        <v>80</v>
      </c>
      <c r="AZ175" s="212" t="s">
        <v>80</v>
      </c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 t="s">
        <v>80</v>
      </c>
      <c r="BL175" s="85" t="s">
        <v>80</v>
      </c>
      <c r="BM175" s="204" t="s">
        <v>80</v>
      </c>
      <c r="BN175" s="29">
        <v>700</v>
      </c>
    </row>
    <row r="176" spans="1:66" x14ac:dyDescent="0.25">
      <c r="A176" s="105">
        <v>44089</v>
      </c>
      <c r="B176" s="86">
        <v>1</v>
      </c>
      <c r="C176" s="86">
        <v>53</v>
      </c>
      <c r="D176" s="29"/>
      <c r="E176" s="252">
        <v>250</v>
      </c>
      <c r="F176" s="29">
        <v>7.49</v>
      </c>
      <c r="G176" s="29">
        <v>8.2200000000000006</v>
      </c>
      <c r="H176" s="86">
        <v>7.49</v>
      </c>
      <c r="I176" s="85">
        <v>8.08</v>
      </c>
      <c r="J176" s="29">
        <v>7.66</v>
      </c>
      <c r="K176" s="29">
        <v>7.41</v>
      </c>
      <c r="L176" s="85">
        <v>830</v>
      </c>
      <c r="M176" s="73" t="s">
        <v>80</v>
      </c>
      <c r="N176" s="29"/>
      <c r="O176" s="84"/>
      <c r="P176" s="84"/>
      <c r="Q176" s="84"/>
      <c r="R176" s="29"/>
      <c r="S176" s="29"/>
      <c r="T176" s="29"/>
      <c r="U176" s="29"/>
      <c r="V176" s="29"/>
      <c r="W176" s="29"/>
      <c r="X176" s="29"/>
      <c r="Y176" s="85"/>
      <c r="Z176" s="73" t="s">
        <v>80</v>
      </c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 t="s">
        <v>80</v>
      </c>
      <c r="AL176" s="85" t="s">
        <v>80</v>
      </c>
      <c r="AM176" s="73" t="s">
        <v>80</v>
      </c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 t="s">
        <v>80</v>
      </c>
      <c r="AY176" s="85" t="s">
        <v>80</v>
      </c>
      <c r="AZ176" s="212" t="s">
        <v>80</v>
      </c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 t="s">
        <v>80</v>
      </c>
      <c r="BL176" s="85" t="s">
        <v>80</v>
      </c>
      <c r="BM176" s="204" t="s">
        <v>80</v>
      </c>
      <c r="BN176" s="29">
        <v>700</v>
      </c>
    </row>
    <row r="177" spans="1:66" x14ac:dyDescent="0.25">
      <c r="A177" s="105">
        <v>44090</v>
      </c>
      <c r="B177" s="86">
        <v>1.8</v>
      </c>
      <c r="C177" s="86">
        <v>50</v>
      </c>
      <c r="D177" s="29"/>
      <c r="E177" s="252" t="s">
        <v>80</v>
      </c>
      <c r="F177" s="29"/>
      <c r="G177" s="29"/>
      <c r="H177" s="86"/>
      <c r="I177" s="85"/>
      <c r="J177" s="29"/>
      <c r="K177" s="29"/>
      <c r="L177" s="85">
        <v>910</v>
      </c>
      <c r="M177" s="73" t="s">
        <v>80</v>
      </c>
      <c r="N177" s="29"/>
      <c r="O177" s="84"/>
      <c r="P177" s="84"/>
      <c r="Q177" s="84"/>
      <c r="R177" s="29"/>
      <c r="S177" s="29"/>
      <c r="T177" s="29"/>
      <c r="U177" s="29"/>
      <c r="V177" s="29"/>
      <c r="W177" s="29"/>
      <c r="X177" s="29"/>
      <c r="Y177" s="85"/>
      <c r="Z177" s="73" t="s">
        <v>80</v>
      </c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 t="s">
        <v>80</v>
      </c>
      <c r="AL177" s="85" t="s">
        <v>80</v>
      </c>
      <c r="AM177" s="73" t="s">
        <v>80</v>
      </c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 t="s">
        <v>80</v>
      </c>
      <c r="AY177" s="85" t="s">
        <v>80</v>
      </c>
      <c r="AZ177" s="212" t="s">
        <v>80</v>
      </c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 t="s">
        <v>80</v>
      </c>
      <c r="BL177" s="85" t="s">
        <v>80</v>
      </c>
      <c r="BM177" s="204" t="s">
        <v>80</v>
      </c>
      <c r="BN177" s="29">
        <v>700</v>
      </c>
    </row>
    <row r="178" spans="1:66" x14ac:dyDescent="0.25">
      <c r="A178" s="105">
        <v>44091</v>
      </c>
      <c r="B178" s="86">
        <v>0</v>
      </c>
      <c r="C178" s="86">
        <v>46</v>
      </c>
      <c r="D178" s="29"/>
      <c r="E178" s="252" t="s">
        <v>80</v>
      </c>
      <c r="F178" s="29">
        <v>7.62</v>
      </c>
      <c r="G178" s="29">
        <v>7.89</v>
      </c>
      <c r="H178" s="86">
        <v>7.63</v>
      </c>
      <c r="I178" s="85">
        <v>7.72</v>
      </c>
      <c r="J178" s="29">
        <v>7.56</v>
      </c>
      <c r="K178" s="29">
        <v>6.57</v>
      </c>
      <c r="L178" s="85">
        <v>920</v>
      </c>
      <c r="M178" s="73" t="s">
        <v>80</v>
      </c>
      <c r="N178" s="29"/>
      <c r="O178" s="84"/>
      <c r="P178" s="84"/>
      <c r="Q178" s="84"/>
      <c r="R178" s="29"/>
      <c r="S178" s="29"/>
      <c r="T178" s="29"/>
      <c r="U178" s="29"/>
      <c r="V178" s="29"/>
      <c r="W178" s="29"/>
      <c r="X178" s="29"/>
      <c r="Y178" s="85"/>
      <c r="Z178" s="73" t="s">
        <v>80</v>
      </c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 t="s">
        <v>80</v>
      </c>
      <c r="AL178" s="85" t="s">
        <v>80</v>
      </c>
      <c r="AM178" s="73" t="s">
        <v>80</v>
      </c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 t="s">
        <v>80</v>
      </c>
      <c r="AY178" s="85" t="s">
        <v>80</v>
      </c>
      <c r="AZ178" s="212" t="s">
        <v>80</v>
      </c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 t="s">
        <v>80</v>
      </c>
      <c r="BL178" s="85" t="s">
        <v>80</v>
      </c>
      <c r="BM178" s="204" t="s">
        <v>80</v>
      </c>
      <c r="BN178" s="29">
        <v>700</v>
      </c>
    </row>
    <row r="179" spans="1:66" x14ac:dyDescent="0.25">
      <c r="A179" s="105">
        <v>44092</v>
      </c>
      <c r="B179" s="86">
        <v>0</v>
      </c>
      <c r="C179" s="86">
        <v>60</v>
      </c>
      <c r="D179" s="29"/>
      <c r="E179" s="252">
        <v>0</v>
      </c>
      <c r="F179" s="29">
        <v>7.68</v>
      </c>
      <c r="G179" s="29">
        <v>7.7</v>
      </c>
      <c r="H179" s="86">
        <v>7.72</v>
      </c>
      <c r="I179" s="85">
        <v>7.84</v>
      </c>
      <c r="J179" s="29">
        <v>7.61</v>
      </c>
      <c r="K179" s="29">
        <v>5.65</v>
      </c>
      <c r="L179" s="85">
        <v>940</v>
      </c>
      <c r="M179" s="73" t="s">
        <v>80</v>
      </c>
      <c r="N179" s="29"/>
      <c r="O179" s="84"/>
      <c r="P179" s="84"/>
      <c r="Q179" s="84"/>
      <c r="R179" s="29"/>
      <c r="S179" s="29"/>
      <c r="T179" s="29"/>
      <c r="U179" s="29"/>
      <c r="V179" s="29"/>
      <c r="W179" s="29"/>
      <c r="X179" s="29"/>
      <c r="Y179" s="85"/>
      <c r="Z179" s="73" t="s">
        <v>80</v>
      </c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 t="s">
        <v>80</v>
      </c>
      <c r="AL179" s="85" t="s">
        <v>80</v>
      </c>
      <c r="AM179" s="73" t="s">
        <v>80</v>
      </c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 t="s">
        <v>80</v>
      </c>
      <c r="AY179" s="85" t="s">
        <v>80</v>
      </c>
      <c r="AZ179" s="212" t="s">
        <v>80</v>
      </c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 t="s">
        <v>80</v>
      </c>
      <c r="BL179" s="85" t="s">
        <v>80</v>
      </c>
      <c r="BM179" s="204" t="s">
        <v>80</v>
      </c>
      <c r="BN179" s="29">
        <v>700</v>
      </c>
    </row>
    <row r="180" spans="1:66" x14ac:dyDescent="0.25">
      <c r="A180" s="105">
        <v>44093</v>
      </c>
      <c r="B180" s="86">
        <v>5.4</v>
      </c>
      <c r="C180" s="86">
        <v>63</v>
      </c>
      <c r="D180" s="29"/>
      <c r="E180" s="252">
        <v>266</v>
      </c>
      <c r="F180" s="29"/>
      <c r="G180" s="29"/>
      <c r="H180" s="86"/>
      <c r="I180" s="85"/>
      <c r="J180" s="29"/>
      <c r="K180" s="29"/>
      <c r="L180" s="85">
        <v>800</v>
      </c>
      <c r="M180" s="73" t="s">
        <v>80</v>
      </c>
      <c r="N180" s="29"/>
      <c r="O180" s="84"/>
      <c r="P180" s="84"/>
      <c r="Q180" s="84"/>
      <c r="R180" s="29"/>
      <c r="S180" s="29"/>
      <c r="T180" s="29"/>
      <c r="U180" s="29"/>
      <c r="V180" s="29"/>
      <c r="W180" s="29"/>
      <c r="X180" s="29"/>
      <c r="Y180" s="85"/>
      <c r="Z180" s="73" t="s">
        <v>80</v>
      </c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 t="s">
        <v>80</v>
      </c>
      <c r="AL180" s="85" t="s">
        <v>80</v>
      </c>
      <c r="AM180" s="73" t="s">
        <v>80</v>
      </c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 t="s">
        <v>80</v>
      </c>
      <c r="AY180" s="85" t="s">
        <v>80</v>
      </c>
      <c r="AZ180" s="212" t="s">
        <v>80</v>
      </c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 t="s">
        <v>80</v>
      </c>
      <c r="BL180" s="85" t="s">
        <v>80</v>
      </c>
      <c r="BM180" s="204" t="s">
        <v>80</v>
      </c>
      <c r="BN180" s="29">
        <v>700</v>
      </c>
    </row>
    <row r="181" spans="1:66" x14ac:dyDescent="0.25">
      <c r="A181" s="105">
        <v>44094</v>
      </c>
      <c r="B181" s="86">
        <v>0</v>
      </c>
      <c r="C181" s="86">
        <v>85</v>
      </c>
      <c r="D181" s="29"/>
      <c r="E181" s="252" t="s">
        <v>80</v>
      </c>
      <c r="F181" s="29"/>
      <c r="G181" s="29"/>
      <c r="H181" s="86"/>
      <c r="I181" s="85"/>
      <c r="J181" s="29"/>
      <c r="K181" s="29"/>
      <c r="L181" s="85">
        <v>900</v>
      </c>
      <c r="M181" s="73" t="s">
        <v>80</v>
      </c>
      <c r="N181" s="29"/>
      <c r="O181" s="84"/>
      <c r="P181" s="84"/>
      <c r="Q181" s="84"/>
      <c r="R181" s="29"/>
      <c r="S181" s="29"/>
      <c r="T181" s="29"/>
      <c r="U181" s="29"/>
      <c r="V181" s="29"/>
      <c r="W181" s="29"/>
      <c r="X181" s="29"/>
      <c r="Y181" s="85"/>
      <c r="Z181" s="73" t="s">
        <v>80</v>
      </c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 t="s">
        <v>80</v>
      </c>
      <c r="AL181" s="85" t="s">
        <v>80</v>
      </c>
      <c r="AM181" s="73" t="s">
        <v>80</v>
      </c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 t="s">
        <v>80</v>
      </c>
      <c r="AY181" s="85" t="s">
        <v>80</v>
      </c>
      <c r="AZ181" s="212" t="s">
        <v>80</v>
      </c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 t="s">
        <v>80</v>
      </c>
      <c r="BL181" s="85" t="s">
        <v>80</v>
      </c>
      <c r="BM181" s="204" t="s">
        <v>80</v>
      </c>
      <c r="BN181" s="29">
        <v>700</v>
      </c>
    </row>
    <row r="182" spans="1:66" x14ac:dyDescent="0.25">
      <c r="A182" s="105">
        <v>44095</v>
      </c>
      <c r="B182" s="86">
        <v>1.8</v>
      </c>
      <c r="C182" s="86">
        <v>49</v>
      </c>
      <c r="D182" s="29"/>
      <c r="E182" s="252">
        <v>242</v>
      </c>
      <c r="F182" s="29">
        <v>7.57</v>
      </c>
      <c r="G182" s="29">
        <v>7.99</v>
      </c>
      <c r="H182" s="86">
        <v>7.73</v>
      </c>
      <c r="I182" s="85">
        <v>7.76</v>
      </c>
      <c r="J182" s="29">
        <v>7.59</v>
      </c>
      <c r="K182" s="29">
        <v>6.73</v>
      </c>
      <c r="L182" s="85">
        <v>780</v>
      </c>
      <c r="M182" s="73" t="s">
        <v>80</v>
      </c>
      <c r="N182" s="29"/>
      <c r="O182" s="84"/>
      <c r="P182" s="84"/>
      <c r="Q182" s="84"/>
      <c r="R182" s="29"/>
      <c r="S182" s="29"/>
      <c r="T182" s="29"/>
      <c r="U182" s="29"/>
      <c r="V182" s="29"/>
      <c r="W182" s="29"/>
      <c r="X182" s="29"/>
      <c r="Y182" s="85"/>
      <c r="Z182" s="73" t="s">
        <v>80</v>
      </c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 t="s">
        <v>80</v>
      </c>
      <c r="AL182" s="85" t="s">
        <v>80</v>
      </c>
      <c r="AM182" s="73" t="s">
        <v>80</v>
      </c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 t="s">
        <v>80</v>
      </c>
      <c r="AY182" s="85" t="s">
        <v>80</v>
      </c>
      <c r="AZ182" s="212" t="s">
        <v>80</v>
      </c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 t="s">
        <v>80</v>
      </c>
      <c r="BL182" s="85" t="s">
        <v>80</v>
      </c>
      <c r="BM182" s="204" t="s">
        <v>80</v>
      </c>
      <c r="BN182" s="29">
        <v>700</v>
      </c>
    </row>
    <row r="183" spans="1:66" x14ac:dyDescent="0.25">
      <c r="A183" s="105">
        <v>44096</v>
      </c>
      <c r="B183" s="86">
        <v>0.2</v>
      </c>
      <c r="C183" s="86">
        <v>54</v>
      </c>
      <c r="D183" s="29"/>
      <c r="E183" s="252" t="s">
        <v>80</v>
      </c>
      <c r="F183" s="29"/>
      <c r="G183" s="29">
        <v>7.89</v>
      </c>
      <c r="H183" s="86"/>
      <c r="I183" s="85"/>
      <c r="J183" s="29"/>
      <c r="K183" s="29">
        <v>6.43</v>
      </c>
      <c r="L183" s="85">
        <v>860</v>
      </c>
      <c r="M183" s="73" t="s">
        <v>80</v>
      </c>
      <c r="N183" s="29"/>
      <c r="O183" s="84"/>
      <c r="P183" s="84"/>
      <c r="Q183" s="84"/>
      <c r="R183" s="29"/>
      <c r="S183" s="29"/>
      <c r="T183" s="29"/>
      <c r="U183" s="29"/>
      <c r="V183" s="29"/>
      <c r="W183" s="29"/>
      <c r="X183" s="29"/>
      <c r="Y183" s="85"/>
      <c r="Z183" s="73" t="s">
        <v>80</v>
      </c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 t="s">
        <v>80</v>
      </c>
      <c r="AL183" s="85" t="s">
        <v>80</v>
      </c>
      <c r="AM183" s="73" t="s">
        <v>80</v>
      </c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 t="s">
        <v>80</v>
      </c>
      <c r="AY183" s="85" t="s">
        <v>80</v>
      </c>
      <c r="AZ183" s="212" t="s">
        <v>80</v>
      </c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 t="s">
        <v>80</v>
      </c>
      <c r="BL183" s="85" t="s">
        <v>80</v>
      </c>
      <c r="BM183" s="204" t="s">
        <v>80</v>
      </c>
      <c r="BN183" s="29">
        <v>700</v>
      </c>
    </row>
    <row r="184" spans="1:66" x14ac:dyDescent="0.25">
      <c r="A184" s="105">
        <v>44097</v>
      </c>
      <c r="B184" s="86">
        <v>0</v>
      </c>
      <c r="C184" s="86">
        <v>48</v>
      </c>
      <c r="D184" s="29"/>
      <c r="E184" s="252" t="s">
        <v>80</v>
      </c>
      <c r="F184" s="29"/>
      <c r="G184" s="29">
        <v>7.58</v>
      </c>
      <c r="H184" s="86"/>
      <c r="I184" s="85"/>
      <c r="J184" s="29"/>
      <c r="K184" s="29">
        <v>6</v>
      </c>
      <c r="L184" s="85">
        <v>880</v>
      </c>
      <c r="M184" s="73" t="s">
        <v>80</v>
      </c>
      <c r="N184" s="29"/>
      <c r="O184" s="84"/>
      <c r="P184" s="84"/>
      <c r="Q184" s="84"/>
      <c r="R184" s="29"/>
      <c r="S184" s="29"/>
      <c r="T184" s="29"/>
      <c r="U184" s="29"/>
      <c r="V184" s="29"/>
      <c r="W184" s="29"/>
      <c r="X184" s="29"/>
      <c r="Y184" s="85"/>
      <c r="Z184" s="73" t="s">
        <v>80</v>
      </c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 t="s">
        <v>80</v>
      </c>
      <c r="AL184" s="85" t="s">
        <v>80</v>
      </c>
      <c r="AM184" s="73" t="s">
        <v>80</v>
      </c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 t="s">
        <v>80</v>
      </c>
      <c r="AY184" s="85" t="s">
        <v>80</v>
      </c>
      <c r="AZ184" s="212" t="s">
        <v>80</v>
      </c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 t="s">
        <v>80</v>
      </c>
      <c r="BL184" s="85" t="s">
        <v>80</v>
      </c>
      <c r="BM184" s="204" t="s">
        <v>80</v>
      </c>
      <c r="BN184" s="29">
        <v>700</v>
      </c>
    </row>
    <row r="185" spans="1:66" x14ac:dyDescent="0.25">
      <c r="A185" s="105">
        <v>44098</v>
      </c>
      <c r="B185" s="86">
        <v>0.2</v>
      </c>
      <c r="C185" s="86">
        <v>41</v>
      </c>
      <c r="D185" s="29"/>
      <c r="E185" s="252" t="s">
        <v>80</v>
      </c>
      <c r="F185" s="29"/>
      <c r="G185" s="29">
        <v>6.87</v>
      </c>
      <c r="H185" s="86"/>
      <c r="I185" s="85"/>
      <c r="J185" s="29"/>
      <c r="K185" s="29">
        <v>6.11</v>
      </c>
      <c r="L185" s="85">
        <v>910</v>
      </c>
      <c r="M185" s="73" t="s">
        <v>80</v>
      </c>
      <c r="N185" s="29"/>
      <c r="O185" s="84"/>
      <c r="P185" s="84"/>
      <c r="Q185" s="84"/>
      <c r="R185" s="29"/>
      <c r="S185" s="29"/>
      <c r="T185" s="29"/>
      <c r="U185" s="29"/>
      <c r="V185" s="29"/>
      <c r="W185" s="29"/>
      <c r="X185" s="29"/>
      <c r="Y185" s="85"/>
      <c r="Z185" s="73" t="s">
        <v>80</v>
      </c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 t="s">
        <v>80</v>
      </c>
      <c r="AL185" s="85" t="s">
        <v>80</v>
      </c>
      <c r="AM185" s="73" t="s">
        <v>80</v>
      </c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 t="s">
        <v>80</v>
      </c>
      <c r="AY185" s="85" t="s">
        <v>80</v>
      </c>
      <c r="AZ185" s="212" t="s">
        <v>80</v>
      </c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 t="s">
        <v>80</v>
      </c>
      <c r="BL185" s="85" t="s">
        <v>80</v>
      </c>
      <c r="BM185" s="204" t="s">
        <v>80</v>
      </c>
      <c r="BN185" s="29">
        <v>700</v>
      </c>
    </row>
    <row r="186" spans="1:66" x14ac:dyDescent="0.25">
      <c r="A186" s="105">
        <v>44099</v>
      </c>
      <c r="B186" s="86">
        <v>1.6</v>
      </c>
      <c r="C186" s="86">
        <v>75</v>
      </c>
      <c r="D186" s="29"/>
      <c r="E186" s="252" t="s">
        <v>80</v>
      </c>
      <c r="F186" s="29"/>
      <c r="G186" s="29">
        <v>6.62</v>
      </c>
      <c r="H186" s="86"/>
      <c r="I186" s="85"/>
      <c r="J186" s="29"/>
      <c r="K186" s="29">
        <v>6.83</v>
      </c>
      <c r="L186" s="85">
        <v>910</v>
      </c>
      <c r="M186" s="73" t="s">
        <v>80</v>
      </c>
      <c r="N186" s="29"/>
      <c r="O186" s="84"/>
      <c r="P186" s="84"/>
      <c r="Q186" s="84"/>
      <c r="R186" s="29"/>
      <c r="S186" s="29"/>
      <c r="T186" s="29"/>
      <c r="U186" s="29"/>
      <c r="V186" s="29"/>
      <c r="W186" s="29"/>
      <c r="X186" s="29"/>
      <c r="Y186" s="85"/>
      <c r="Z186" s="73" t="s">
        <v>80</v>
      </c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 t="s">
        <v>80</v>
      </c>
      <c r="AL186" s="85" t="s">
        <v>80</v>
      </c>
      <c r="AM186" s="73" t="s">
        <v>80</v>
      </c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 t="s">
        <v>80</v>
      </c>
      <c r="AY186" s="85" t="s">
        <v>80</v>
      </c>
      <c r="AZ186" s="212" t="s">
        <v>80</v>
      </c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 t="s">
        <v>80</v>
      </c>
      <c r="BL186" s="85" t="s">
        <v>80</v>
      </c>
      <c r="BM186" s="204" t="s">
        <v>80</v>
      </c>
      <c r="BN186" s="29">
        <v>700</v>
      </c>
    </row>
    <row r="187" spans="1:66" x14ac:dyDescent="0.25">
      <c r="A187" s="105">
        <v>44100</v>
      </c>
      <c r="B187" s="86">
        <v>0.2</v>
      </c>
      <c r="C187" s="86">
        <v>34</v>
      </c>
      <c r="D187" s="29"/>
      <c r="E187" s="252" t="s">
        <v>80</v>
      </c>
      <c r="F187" s="29">
        <v>7.69</v>
      </c>
      <c r="G187" s="29">
        <v>7.25</v>
      </c>
      <c r="H187" s="86">
        <v>7.69</v>
      </c>
      <c r="I187" s="85">
        <v>7.03</v>
      </c>
      <c r="J187" s="29">
        <v>7.64</v>
      </c>
      <c r="K187" s="29">
        <v>6.91</v>
      </c>
      <c r="L187" s="85">
        <v>920</v>
      </c>
      <c r="M187" s="73" t="s">
        <v>80</v>
      </c>
      <c r="N187" s="29"/>
      <c r="O187" s="84"/>
      <c r="P187" s="84"/>
      <c r="Q187" s="84"/>
      <c r="R187" s="29"/>
      <c r="S187" s="29"/>
      <c r="T187" s="29"/>
      <c r="U187" s="29"/>
      <c r="V187" s="29"/>
      <c r="W187" s="29"/>
      <c r="X187" s="29"/>
      <c r="Y187" s="85"/>
      <c r="Z187" s="73" t="s">
        <v>80</v>
      </c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 t="s">
        <v>80</v>
      </c>
      <c r="AL187" s="85" t="s">
        <v>80</v>
      </c>
      <c r="AM187" s="73" t="s">
        <v>80</v>
      </c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 t="s">
        <v>80</v>
      </c>
      <c r="AY187" s="85" t="s">
        <v>80</v>
      </c>
      <c r="AZ187" s="212" t="s">
        <v>80</v>
      </c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 t="s">
        <v>80</v>
      </c>
      <c r="BL187" s="85" t="s">
        <v>80</v>
      </c>
      <c r="BM187" s="204" t="s">
        <v>80</v>
      </c>
      <c r="BN187" s="29">
        <v>700</v>
      </c>
    </row>
    <row r="188" spans="1:66" x14ac:dyDescent="0.25">
      <c r="A188" s="105">
        <v>44101</v>
      </c>
      <c r="B188" s="86">
        <v>10.199999999999999</v>
      </c>
      <c r="C188" s="86">
        <v>67</v>
      </c>
      <c r="D188" s="29"/>
      <c r="E188" s="252">
        <v>240</v>
      </c>
      <c r="F188" s="29"/>
      <c r="G188" s="29">
        <v>6.36</v>
      </c>
      <c r="H188" s="86"/>
      <c r="I188" s="85"/>
      <c r="J188" s="29"/>
      <c r="K188" s="29">
        <v>4.96</v>
      </c>
      <c r="L188" s="85">
        <v>820</v>
      </c>
      <c r="M188" s="73" t="s">
        <v>80</v>
      </c>
      <c r="N188" s="29"/>
      <c r="O188" s="84"/>
      <c r="P188" s="84"/>
      <c r="Q188" s="84"/>
      <c r="R188" s="29"/>
      <c r="S188" s="29"/>
      <c r="T188" s="29"/>
      <c r="U188" s="29"/>
      <c r="V188" s="29"/>
      <c r="W188" s="29"/>
      <c r="X188" s="29"/>
      <c r="Y188" s="85"/>
      <c r="Z188" s="73" t="s">
        <v>80</v>
      </c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 t="s">
        <v>80</v>
      </c>
      <c r="AL188" s="85" t="s">
        <v>80</v>
      </c>
      <c r="AM188" s="73" t="s">
        <v>80</v>
      </c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 t="s">
        <v>80</v>
      </c>
      <c r="AY188" s="85" t="s">
        <v>80</v>
      </c>
      <c r="AZ188" s="212" t="s">
        <v>80</v>
      </c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 t="s">
        <v>80</v>
      </c>
      <c r="BL188" s="85" t="s">
        <v>80</v>
      </c>
      <c r="BM188" s="204" t="s">
        <v>80</v>
      </c>
      <c r="BN188" s="29">
        <v>700</v>
      </c>
    </row>
    <row r="189" spans="1:66" x14ac:dyDescent="0.25">
      <c r="A189" s="105">
        <v>44102</v>
      </c>
      <c r="B189" s="86">
        <v>25.2</v>
      </c>
      <c r="C189" s="86">
        <v>104</v>
      </c>
      <c r="D189" s="29"/>
      <c r="E189" s="252">
        <v>317</v>
      </c>
      <c r="F189" s="29">
        <v>7.72</v>
      </c>
      <c r="G189" s="29">
        <v>6.55</v>
      </c>
      <c r="H189" s="86">
        <v>7.72</v>
      </c>
      <c r="I189" s="85">
        <v>6.52</v>
      </c>
      <c r="J189" s="29">
        <v>7.66</v>
      </c>
      <c r="K189" s="29">
        <v>6.46</v>
      </c>
      <c r="L189" s="85">
        <v>780</v>
      </c>
      <c r="M189" s="73" t="s">
        <v>80</v>
      </c>
      <c r="N189" s="29"/>
      <c r="O189" s="84"/>
      <c r="P189" s="84"/>
      <c r="Q189" s="84"/>
      <c r="R189" s="29"/>
      <c r="S189" s="29"/>
      <c r="T189" s="29"/>
      <c r="U189" s="29"/>
      <c r="V189" s="29"/>
      <c r="W189" s="29"/>
      <c r="X189" s="29"/>
      <c r="Y189" s="85"/>
      <c r="Z189" s="73" t="s">
        <v>80</v>
      </c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 t="s">
        <v>80</v>
      </c>
      <c r="AL189" s="85" t="s">
        <v>80</v>
      </c>
      <c r="AM189" s="73" t="s">
        <v>80</v>
      </c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 t="s">
        <v>80</v>
      </c>
      <c r="AY189" s="85" t="s">
        <v>80</v>
      </c>
      <c r="AZ189" s="212" t="s">
        <v>80</v>
      </c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 t="s">
        <v>80</v>
      </c>
      <c r="BL189" s="85" t="s">
        <v>80</v>
      </c>
      <c r="BM189" s="204" t="s">
        <v>80</v>
      </c>
      <c r="BN189" s="29">
        <v>700</v>
      </c>
    </row>
    <row r="190" spans="1:66" x14ac:dyDescent="0.25">
      <c r="A190" s="105">
        <v>44103</v>
      </c>
      <c r="B190" s="86">
        <v>11.6</v>
      </c>
      <c r="C190" s="86">
        <v>76</v>
      </c>
      <c r="D190" s="29"/>
      <c r="E190" s="252" t="s">
        <v>80</v>
      </c>
      <c r="F190" s="29"/>
      <c r="G190" s="29">
        <v>6.3</v>
      </c>
      <c r="H190" s="86"/>
      <c r="I190" s="85"/>
      <c r="J190" s="29"/>
      <c r="K190" s="29">
        <v>5.38</v>
      </c>
      <c r="L190" s="85">
        <v>860</v>
      </c>
      <c r="M190" s="73" t="s">
        <v>80</v>
      </c>
      <c r="N190" s="29"/>
      <c r="O190" s="84"/>
      <c r="P190" s="84"/>
      <c r="Q190" s="84"/>
      <c r="R190" s="29"/>
      <c r="S190" s="29"/>
      <c r="T190" s="29"/>
      <c r="U190" s="29"/>
      <c r="V190" s="29"/>
      <c r="W190" s="29"/>
      <c r="X190" s="29"/>
      <c r="Y190" s="85"/>
      <c r="Z190" s="73" t="s">
        <v>80</v>
      </c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 t="s">
        <v>80</v>
      </c>
      <c r="AL190" s="85" t="s">
        <v>80</v>
      </c>
      <c r="AM190" s="73" t="s">
        <v>80</v>
      </c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 t="s">
        <v>80</v>
      </c>
      <c r="AY190" s="85" t="s">
        <v>80</v>
      </c>
      <c r="AZ190" s="212" t="s">
        <v>80</v>
      </c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 t="s">
        <v>80</v>
      </c>
      <c r="BL190" s="85" t="s">
        <v>80</v>
      </c>
      <c r="BM190" s="204" t="s">
        <v>80</v>
      </c>
      <c r="BN190" s="29">
        <v>700</v>
      </c>
    </row>
    <row r="191" spans="1:66" ht="13.8" thickBot="1" x14ac:dyDescent="0.3">
      <c r="A191" s="105">
        <v>44104</v>
      </c>
      <c r="B191" s="86">
        <v>0.6</v>
      </c>
      <c r="C191" s="86">
        <v>98</v>
      </c>
      <c r="D191" s="29"/>
      <c r="E191" s="252" t="s">
        <v>80</v>
      </c>
      <c r="F191" s="29">
        <v>7.64</v>
      </c>
      <c r="G191" s="29">
        <v>6.54</v>
      </c>
      <c r="H191" s="86">
        <v>7.7</v>
      </c>
      <c r="I191" s="85">
        <v>6.76</v>
      </c>
      <c r="J191" s="29">
        <v>7.58</v>
      </c>
      <c r="K191" s="29">
        <v>6.21</v>
      </c>
      <c r="L191" s="85">
        <v>900</v>
      </c>
      <c r="M191" s="73" t="s">
        <v>80</v>
      </c>
      <c r="N191" s="29"/>
      <c r="O191" s="84"/>
      <c r="P191" s="84"/>
      <c r="Q191" s="84"/>
      <c r="R191" s="29"/>
      <c r="S191" s="29"/>
      <c r="T191" s="29"/>
      <c r="U191" s="29"/>
      <c r="V191" s="29"/>
      <c r="W191" s="29"/>
      <c r="X191" s="29"/>
      <c r="Y191" s="85"/>
      <c r="Z191" s="73" t="s">
        <v>80</v>
      </c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 t="s">
        <v>80</v>
      </c>
      <c r="AL191" s="85" t="s">
        <v>80</v>
      </c>
      <c r="AM191" s="73" t="s">
        <v>80</v>
      </c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 t="s">
        <v>80</v>
      </c>
      <c r="AY191" s="85" t="s">
        <v>80</v>
      </c>
      <c r="AZ191" s="212" t="s">
        <v>80</v>
      </c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 t="s">
        <v>80</v>
      </c>
      <c r="BL191" s="85" t="s">
        <v>80</v>
      </c>
      <c r="BM191" s="214" t="s">
        <v>80</v>
      </c>
      <c r="BN191" s="29">
        <v>700</v>
      </c>
    </row>
    <row r="192" spans="1:66" x14ac:dyDescent="0.25">
      <c r="A192" s="243">
        <v>44105</v>
      </c>
      <c r="B192" s="110">
        <v>0</v>
      </c>
      <c r="C192" s="115">
        <v>78</v>
      </c>
      <c r="D192" s="78"/>
      <c r="E192" s="228">
        <v>258</v>
      </c>
      <c r="F192" s="115">
        <v>7.65</v>
      </c>
      <c r="G192" s="116">
        <v>6.31</v>
      </c>
      <c r="H192" s="115">
        <v>7.71</v>
      </c>
      <c r="I192" s="116">
        <v>6.74</v>
      </c>
      <c r="J192" s="115">
        <v>7.61</v>
      </c>
      <c r="K192" s="78">
        <v>6.3</v>
      </c>
      <c r="L192" s="116">
        <v>780</v>
      </c>
      <c r="M192" s="145" t="s">
        <v>80</v>
      </c>
      <c r="N192" s="78"/>
      <c r="O192" s="79"/>
      <c r="P192" s="79"/>
      <c r="Q192" s="79"/>
      <c r="R192" s="80"/>
      <c r="S192" s="80"/>
      <c r="T192" s="80"/>
      <c r="U192" s="80"/>
      <c r="V192" s="80"/>
      <c r="W192" s="80"/>
      <c r="X192" s="80"/>
      <c r="Y192" s="81"/>
      <c r="Z192" s="133" t="s">
        <v>80</v>
      </c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 t="s">
        <v>80</v>
      </c>
      <c r="AL192" s="81" t="s">
        <v>80</v>
      </c>
      <c r="AM192" s="133" t="s">
        <v>80</v>
      </c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 t="s">
        <v>80</v>
      </c>
      <c r="AY192" s="81" t="s">
        <v>80</v>
      </c>
      <c r="AZ192" s="133" t="s">
        <v>80</v>
      </c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 t="s">
        <v>80</v>
      </c>
      <c r="BL192" s="81" t="s">
        <v>80</v>
      </c>
      <c r="BM192" s="110" t="s">
        <v>80</v>
      </c>
      <c r="BN192" s="29">
        <v>700</v>
      </c>
    </row>
    <row r="193" spans="1:66" x14ac:dyDescent="0.25">
      <c r="A193" s="244">
        <v>44106</v>
      </c>
      <c r="B193" s="112">
        <v>0.2</v>
      </c>
      <c r="C193" s="117">
        <v>73</v>
      </c>
      <c r="D193" s="74"/>
      <c r="E193" s="226" t="s">
        <v>80</v>
      </c>
      <c r="F193" s="117">
        <v>7.68</v>
      </c>
      <c r="G193" s="118">
        <v>6.66</v>
      </c>
      <c r="H193" s="117">
        <v>7.69</v>
      </c>
      <c r="I193" s="118">
        <v>6.8</v>
      </c>
      <c r="J193" s="117">
        <v>7.68</v>
      </c>
      <c r="K193" s="74">
        <v>6.94</v>
      </c>
      <c r="L193" s="118">
        <v>850</v>
      </c>
      <c r="M193" s="130" t="s">
        <v>80</v>
      </c>
      <c r="N193" s="74"/>
      <c r="O193" s="84"/>
      <c r="P193" s="84"/>
      <c r="Q193" s="84"/>
      <c r="R193" s="29"/>
      <c r="S193" s="29"/>
      <c r="T193" s="29"/>
      <c r="U193" s="29"/>
      <c r="V193" s="29"/>
      <c r="W193" s="29"/>
      <c r="X193" s="29"/>
      <c r="Y193" s="85"/>
      <c r="Z193" s="129" t="s">
        <v>80</v>
      </c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 t="s">
        <v>80</v>
      </c>
      <c r="AL193" s="85" t="s">
        <v>80</v>
      </c>
      <c r="AM193" s="129" t="s">
        <v>80</v>
      </c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 t="s">
        <v>80</v>
      </c>
      <c r="AY193" s="85" t="s">
        <v>80</v>
      </c>
      <c r="AZ193" s="129" t="s">
        <v>80</v>
      </c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 t="s">
        <v>80</v>
      </c>
      <c r="BL193" s="85" t="s">
        <v>80</v>
      </c>
      <c r="BM193" s="112" t="s">
        <v>80</v>
      </c>
      <c r="BN193" s="29">
        <v>700</v>
      </c>
    </row>
    <row r="194" spans="1:66" x14ac:dyDescent="0.25">
      <c r="A194" s="244">
        <v>44107</v>
      </c>
      <c r="B194" s="112">
        <v>0.2</v>
      </c>
      <c r="C194" s="117" t="s">
        <v>80</v>
      </c>
      <c r="D194" s="74"/>
      <c r="E194" s="226" t="s">
        <v>80</v>
      </c>
      <c r="F194" s="117" t="s">
        <v>80</v>
      </c>
      <c r="G194" s="118" t="s">
        <v>80</v>
      </c>
      <c r="H194" s="117" t="s">
        <v>80</v>
      </c>
      <c r="I194" s="118" t="s">
        <v>80</v>
      </c>
      <c r="J194" s="117" t="s">
        <v>80</v>
      </c>
      <c r="K194" s="74" t="s">
        <v>80</v>
      </c>
      <c r="L194" s="118" t="s">
        <v>80</v>
      </c>
      <c r="M194" s="129" t="s">
        <v>80</v>
      </c>
      <c r="N194" s="74"/>
      <c r="O194" s="84"/>
      <c r="P194" s="84"/>
      <c r="Q194" s="84"/>
      <c r="R194" s="29"/>
      <c r="S194" s="29"/>
      <c r="T194" s="29"/>
      <c r="U194" s="29"/>
      <c r="V194" s="29"/>
      <c r="W194" s="29"/>
      <c r="X194" s="29"/>
      <c r="Y194" s="85"/>
      <c r="Z194" s="129" t="s">
        <v>80</v>
      </c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 t="s">
        <v>80</v>
      </c>
      <c r="AL194" s="85" t="s">
        <v>80</v>
      </c>
      <c r="AM194" s="129" t="s">
        <v>80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 t="s">
        <v>80</v>
      </c>
      <c r="AY194" s="85" t="s">
        <v>80</v>
      </c>
      <c r="AZ194" s="129" t="s">
        <v>80</v>
      </c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 t="s">
        <v>80</v>
      </c>
      <c r="BL194" s="85" t="s">
        <v>80</v>
      </c>
      <c r="BM194" s="137" t="s">
        <v>80</v>
      </c>
      <c r="BN194" s="29">
        <v>700</v>
      </c>
    </row>
    <row r="195" spans="1:66" x14ac:dyDescent="0.25">
      <c r="A195" s="244">
        <v>44108</v>
      </c>
      <c r="B195" s="112">
        <v>0</v>
      </c>
      <c r="C195" s="117">
        <v>211</v>
      </c>
      <c r="D195" s="74"/>
      <c r="E195" s="226" t="s">
        <v>80</v>
      </c>
      <c r="F195" s="117"/>
      <c r="G195" s="118"/>
      <c r="H195" s="117"/>
      <c r="I195" s="118"/>
      <c r="J195" s="117">
        <v>7.79</v>
      </c>
      <c r="K195" s="74"/>
      <c r="L195" s="118">
        <v>920</v>
      </c>
      <c r="M195" s="130" t="s">
        <v>80</v>
      </c>
      <c r="N195" s="74"/>
      <c r="O195" s="84"/>
      <c r="P195" s="84"/>
      <c r="Q195" s="84"/>
      <c r="R195" s="29"/>
      <c r="S195" s="29"/>
      <c r="T195" s="29"/>
      <c r="U195" s="29"/>
      <c r="V195" s="29"/>
      <c r="W195" s="29"/>
      <c r="X195" s="29"/>
      <c r="Y195" s="85"/>
      <c r="Z195" s="129" t="s">
        <v>80</v>
      </c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>
        <v>615</v>
      </c>
      <c r="AL195" s="85">
        <v>7.58</v>
      </c>
      <c r="AM195" s="129" t="s">
        <v>80</v>
      </c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>
        <v>12.37</v>
      </c>
      <c r="AY195" s="85">
        <v>6.75</v>
      </c>
      <c r="AZ195" s="129" t="s">
        <v>80</v>
      </c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>
        <v>31.9</v>
      </c>
      <c r="BL195" s="85">
        <v>7.57</v>
      </c>
      <c r="BM195" s="112" t="s">
        <v>80</v>
      </c>
      <c r="BN195" s="29">
        <v>700</v>
      </c>
    </row>
    <row r="196" spans="1:66" x14ac:dyDescent="0.25">
      <c r="A196" s="244">
        <v>44109</v>
      </c>
      <c r="B196" s="112">
        <v>0</v>
      </c>
      <c r="C196" s="117">
        <v>79</v>
      </c>
      <c r="D196" s="74"/>
      <c r="E196" s="226">
        <v>222</v>
      </c>
      <c r="F196" s="117">
        <v>7.73</v>
      </c>
      <c r="G196" s="118">
        <v>5.51</v>
      </c>
      <c r="H196" s="117">
        <v>7.68</v>
      </c>
      <c r="I196" s="118">
        <v>5.59</v>
      </c>
      <c r="J196" s="117">
        <v>7.7</v>
      </c>
      <c r="K196" s="74">
        <v>6.9</v>
      </c>
      <c r="L196" s="118">
        <v>830</v>
      </c>
      <c r="M196" s="130">
        <v>0.6694444444444444</v>
      </c>
      <c r="N196" s="74">
        <v>8.4</v>
      </c>
      <c r="O196" s="84">
        <v>68</v>
      </c>
      <c r="P196" s="84">
        <v>1.3</v>
      </c>
      <c r="Q196" s="84">
        <v>2.9</v>
      </c>
      <c r="R196" s="29">
        <v>24</v>
      </c>
      <c r="S196" s="29">
        <v>7</v>
      </c>
      <c r="T196" s="29">
        <v>5.8</v>
      </c>
      <c r="U196" s="29">
        <v>250</v>
      </c>
      <c r="V196" s="29">
        <v>1300</v>
      </c>
      <c r="W196" s="29">
        <v>55</v>
      </c>
      <c r="X196" s="29"/>
      <c r="Y196" s="85"/>
      <c r="Z196" s="129">
        <v>0.6694444444444444</v>
      </c>
      <c r="AA196" s="29">
        <v>8.4</v>
      </c>
      <c r="AB196" s="29" t="s">
        <v>269</v>
      </c>
      <c r="AC196" s="29">
        <v>1.6</v>
      </c>
      <c r="AD196" s="29">
        <v>17</v>
      </c>
      <c r="AE196" s="29">
        <v>18</v>
      </c>
      <c r="AF196" s="29">
        <v>6.2</v>
      </c>
      <c r="AG196" s="29">
        <v>5.0999999999999996</v>
      </c>
      <c r="AH196" s="29" t="s">
        <v>272</v>
      </c>
      <c r="AI196" s="29" t="s">
        <v>272</v>
      </c>
      <c r="AJ196" s="29">
        <v>0.65</v>
      </c>
      <c r="AK196" s="29" t="s">
        <v>80</v>
      </c>
      <c r="AL196" s="85" t="s">
        <v>80</v>
      </c>
      <c r="AM196" s="129">
        <v>0.6694444444444444</v>
      </c>
      <c r="AN196" s="29">
        <v>1.3</v>
      </c>
      <c r="AO196" s="29">
        <v>30</v>
      </c>
      <c r="AP196" s="29">
        <v>0.02</v>
      </c>
      <c r="AQ196" s="29">
        <v>0.05</v>
      </c>
      <c r="AR196" s="29">
        <v>0.41</v>
      </c>
      <c r="AS196" s="29">
        <v>2.4E-2</v>
      </c>
      <c r="AT196" s="29">
        <v>8.0000000000000002E-3</v>
      </c>
      <c r="AU196" s="29">
        <v>28</v>
      </c>
      <c r="AV196" s="29">
        <v>120</v>
      </c>
      <c r="AW196" s="29">
        <v>4.0999999999999996</v>
      </c>
      <c r="AX196" s="29" t="s">
        <v>80</v>
      </c>
      <c r="AY196" s="85" t="s">
        <v>80</v>
      </c>
      <c r="AZ196" s="129">
        <v>0.6694444444444444</v>
      </c>
      <c r="BA196" s="29">
        <v>1.1000000000000001</v>
      </c>
      <c r="BB196" s="29">
        <v>12</v>
      </c>
      <c r="BC196" s="29">
        <v>1.7000000000000001E-2</v>
      </c>
      <c r="BD196" s="29">
        <v>0.11</v>
      </c>
      <c r="BE196" s="29">
        <v>0.31</v>
      </c>
      <c r="BF196" s="29">
        <v>2.7E-2</v>
      </c>
      <c r="BG196" s="29">
        <v>2.4E-2</v>
      </c>
      <c r="BH196" s="29">
        <v>21</v>
      </c>
      <c r="BI196" s="29">
        <v>13</v>
      </c>
      <c r="BJ196" s="29">
        <v>2</v>
      </c>
      <c r="BK196" s="29" t="s">
        <v>80</v>
      </c>
      <c r="BL196" s="85" t="s">
        <v>80</v>
      </c>
      <c r="BM196" s="112">
        <v>0.6694444444444444</v>
      </c>
      <c r="BN196" s="29">
        <v>700</v>
      </c>
    </row>
    <row r="197" spans="1:66" x14ac:dyDescent="0.25">
      <c r="A197" s="244">
        <v>44110</v>
      </c>
      <c r="B197" s="112">
        <v>0</v>
      </c>
      <c r="C197" s="117">
        <v>86</v>
      </c>
      <c r="D197" s="74"/>
      <c r="E197" s="226">
        <v>284</v>
      </c>
      <c r="F197" s="117">
        <v>0</v>
      </c>
      <c r="G197" s="118">
        <v>5.05</v>
      </c>
      <c r="H197" s="117">
        <v>0</v>
      </c>
      <c r="I197" s="118">
        <v>0</v>
      </c>
      <c r="J197" s="117">
        <v>0</v>
      </c>
      <c r="K197" s="74">
        <v>5.9</v>
      </c>
      <c r="L197" s="118">
        <v>780</v>
      </c>
      <c r="M197" s="130" t="s">
        <v>80</v>
      </c>
      <c r="N197" s="74"/>
      <c r="O197" s="84"/>
      <c r="P197" s="84"/>
      <c r="Q197" s="84"/>
      <c r="R197" s="29"/>
      <c r="S197" s="29"/>
      <c r="T197" s="29"/>
      <c r="U197" s="29"/>
      <c r="V197" s="29"/>
      <c r="W197" s="29"/>
      <c r="X197" s="29"/>
      <c r="Y197" s="85"/>
      <c r="Z197" s="129" t="s">
        <v>80</v>
      </c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 t="s">
        <v>80</v>
      </c>
      <c r="AL197" s="85" t="s">
        <v>80</v>
      </c>
      <c r="AM197" s="129" t="s">
        <v>80</v>
      </c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 t="s">
        <v>80</v>
      </c>
      <c r="AY197" s="85" t="s">
        <v>80</v>
      </c>
      <c r="AZ197" s="129" t="s">
        <v>80</v>
      </c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 t="s">
        <v>80</v>
      </c>
      <c r="BL197" s="85" t="s">
        <v>80</v>
      </c>
      <c r="BM197" s="112" t="s">
        <v>80</v>
      </c>
      <c r="BN197" s="29">
        <v>700</v>
      </c>
    </row>
    <row r="198" spans="1:66" x14ac:dyDescent="0.25">
      <c r="A198" s="244">
        <v>44111</v>
      </c>
      <c r="B198" s="112">
        <v>0</v>
      </c>
      <c r="C198" s="117">
        <v>80</v>
      </c>
      <c r="D198" s="74"/>
      <c r="E198" s="226" t="s">
        <v>80</v>
      </c>
      <c r="F198" s="29">
        <v>7.55</v>
      </c>
      <c r="G198" s="118">
        <v>4.05</v>
      </c>
      <c r="H198" s="117">
        <v>7.51</v>
      </c>
      <c r="I198" s="118">
        <v>4.88</v>
      </c>
      <c r="J198" s="117">
        <v>7.86</v>
      </c>
      <c r="K198" s="74">
        <v>5.5</v>
      </c>
      <c r="L198" s="118">
        <v>830</v>
      </c>
      <c r="M198" s="130" t="s">
        <v>80</v>
      </c>
      <c r="N198" s="74"/>
      <c r="O198" s="84"/>
      <c r="P198" s="84"/>
      <c r="Q198" s="84"/>
      <c r="R198" s="29"/>
      <c r="S198" s="29"/>
      <c r="T198" s="29"/>
      <c r="U198" s="29"/>
      <c r="V198" s="29"/>
      <c r="W198" s="29"/>
      <c r="X198" s="29"/>
      <c r="Y198" s="85"/>
      <c r="Z198" s="129" t="s">
        <v>80</v>
      </c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 t="s">
        <v>80</v>
      </c>
      <c r="AL198" s="85" t="s">
        <v>80</v>
      </c>
      <c r="AM198" s="129" t="s">
        <v>80</v>
      </c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 t="s">
        <v>80</v>
      </c>
      <c r="AY198" s="85" t="s">
        <v>80</v>
      </c>
      <c r="AZ198" s="129" t="s">
        <v>80</v>
      </c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 t="s">
        <v>80</v>
      </c>
      <c r="BL198" s="85" t="s">
        <v>80</v>
      </c>
      <c r="BM198" s="112" t="s">
        <v>80</v>
      </c>
      <c r="BN198" s="29">
        <v>700</v>
      </c>
    </row>
    <row r="199" spans="1:66" x14ac:dyDescent="0.25">
      <c r="A199" s="244">
        <v>44112</v>
      </c>
      <c r="B199" s="112">
        <v>0</v>
      </c>
      <c r="C199" s="117">
        <v>62</v>
      </c>
      <c r="D199" s="74"/>
      <c r="E199" s="226" t="s">
        <v>80</v>
      </c>
      <c r="F199" s="29"/>
      <c r="G199" s="118">
        <v>4</v>
      </c>
      <c r="H199" s="117"/>
      <c r="I199" s="118"/>
      <c r="J199" s="117"/>
      <c r="K199" s="74">
        <v>5.24</v>
      </c>
      <c r="L199" s="118">
        <v>860</v>
      </c>
      <c r="M199" s="130" t="s">
        <v>80</v>
      </c>
      <c r="N199" s="74"/>
      <c r="O199" s="84"/>
      <c r="P199" s="84"/>
      <c r="Q199" s="84"/>
      <c r="R199" s="29"/>
      <c r="S199" s="29"/>
      <c r="T199" s="29"/>
      <c r="U199" s="29"/>
      <c r="V199" s="29"/>
      <c r="W199" s="29"/>
      <c r="X199" s="29"/>
      <c r="Y199" s="85"/>
      <c r="Z199" s="129" t="s">
        <v>80</v>
      </c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 t="s">
        <v>80</v>
      </c>
      <c r="AL199" s="85" t="s">
        <v>80</v>
      </c>
      <c r="AM199" s="129" t="s">
        <v>80</v>
      </c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 t="s">
        <v>80</v>
      </c>
      <c r="AY199" s="85" t="s">
        <v>80</v>
      </c>
      <c r="AZ199" s="129" t="s">
        <v>80</v>
      </c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 t="s">
        <v>80</v>
      </c>
      <c r="BL199" s="85" t="s">
        <v>80</v>
      </c>
      <c r="BM199" s="112" t="s">
        <v>80</v>
      </c>
      <c r="BN199" s="29">
        <v>700</v>
      </c>
    </row>
    <row r="200" spans="1:66" x14ac:dyDescent="0.25">
      <c r="A200" s="244">
        <v>44113</v>
      </c>
      <c r="B200" s="112">
        <v>7</v>
      </c>
      <c r="C200" s="117">
        <v>97</v>
      </c>
      <c r="D200" s="74"/>
      <c r="E200" s="226" t="s">
        <v>80</v>
      </c>
      <c r="F200" s="117"/>
      <c r="G200" s="118">
        <v>4.07</v>
      </c>
      <c r="H200" s="117"/>
      <c r="I200" s="118"/>
      <c r="J200" s="117"/>
      <c r="K200" s="74">
        <v>7.21</v>
      </c>
      <c r="L200" s="118">
        <v>880</v>
      </c>
      <c r="M200" s="130" t="s">
        <v>80</v>
      </c>
      <c r="N200" s="74"/>
      <c r="O200" s="84"/>
      <c r="P200" s="84"/>
      <c r="Q200" s="84"/>
      <c r="R200" s="29"/>
      <c r="S200" s="29"/>
      <c r="T200" s="29"/>
      <c r="U200" s="29"/>
      <c r="V200" s="29"/>
      <c r="W200" s="29"/>
      <c r="X200" s="29"/>
      <c r="Y200" s="85"/>
      <c r="Z200" s="129" t="s">
        <v>80</v>
      </c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 t="s">
        <v>80</v>
      </c>
      <c r="AL200" s="85" t="s">
        <v>80</v>
      </c>
      <c r="AM200" s="129" t="s">
        <v>80</v>
      </c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 t="s">
        <v>80</v>
      </c>
      <c r="AY200" s="85" t="s">
        <v>80</v>
      </c>
      <c r="AZ200" s="129" t="s">
        <v>80</v>
      </c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 t="s">
        <v>80</v>
      </c>
      <c r="BL200" s="85" t="s">
        <v>80</v>
      </c>
      <c r="BM200" s="112" t="s">
        <v>80</v>
      </c>
      <c r="BN200" s="29">
        <v>700</v>
      </c>
    </row>
    <row r="201" spans="1:66" x14ac:dyDescent="0.25">
      <c r="A201" s="244">
        <v>44114</v>
      </c>
      <c r="B201" s="112">
        <v>0.4</v>
      </c>
      <c r="C201" s="117">
        <v>61</v>
      </c>
      <c r="D201" s="74"/>
      <c r="E201" s="226" t="s">
        <v>80</v>
      </c>
      <c r="F201" s="117"/>
      <c r="G201" s="118"/>
      <c r="H201" s="117"/>
      <c r="I201" s="118"/>
      <c r="J201" s="117"/>
      <c r="K201" s="74"/>
      <c r="L201" s="118">
        <v>900</v>
      </c>
      <c r="M201" s="130" t="s">
        <v>80</v>
      </c>
      <c r="N201" s="74"/>
      <c r="O201" s="84"/>
      <c r="P201" s="84"/>
      <c r="Q201" s="84"/>
      <c r="R201" s="29"/>
      <c r="S201" s="29"/>
      <c r="T201" s="29"/>
      <c r="U201" s="29"/>
      <c r="V201" s="29"/>
      <c r="W201" s="29"/>
      <c r="X201" s="29"/>
      <c r="Y201" s="85"/>
      <c r="Z201" s="129" t="s">
        <v>80</v>
      </c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 t="s">
        <v>80</v>
      </c>
      <c r="AL201" s="85" t="s">
        <v>80</v>
      </c>
      <c r="AM201" s="129" t="s">
        <v>80</v>
      </c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 t="s">
        <v>80</v>
      </c>
      <c r="AY201" s="85" t="s">
        <v>80</v>
      </c>
      <c r="AZ201" s="129" t="s">
        <v>80</v>
      </c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 t="s">
        <v>80</v>
      </c>
      <c r="BL201" s="85" t="s">
        <v>80</v>
      </c>
      <c r="BM201" s="112" t="s">
        <v>80</v>
      </c>
      <c r="BN201" s="29">
        <v>700</v>
      </c>
    </row>
    <row r="202" spans="1:66" x14ac:dyDescent="0.25">
      <c r="A202" s="244">
        <v>44115</v>
      </c>
      <c r="B202" s="112">
        <v>0</v>
      </c>
      <c r="C202" s="117">
        <v>65</v>
      </c>
      <c r="D202" s="74"/>
      <c r="E202" s="226" t="s">
        <v>80</v>
      </c>
      <c r="F202" s="117"/>
      <c r="G202" s="118"/>
      <c r="H202" s="117"/>
      <c r="I202" s="118"/>
      <c r="J202" s="117"/>
      <c r="K202" s="74"/>
      <c r="L202" s="118">
        <v>920</v>
      </c>
      <c r="M202" s="130" t="s">
        <v>80</v>
      </c>
      <c r="N202" s="74"/>
      <c r="O202" s="84"/>
      <c r="P202" s="84"/>
      <c r="Q202" s="84"/>
      <c r="R202" s="29"/>
      <c r="S202" s="29"/>
      <c r="T202" s="29"/>
      <c r="U202" s="29"/>
      <c r="V202" s="29"/>
      <c r="W202" s="29"/>
      <c r="X202" s="29"/>
      <c r="Y202" s="85"/>
      <c r="Z202" s="129" t="s">
        <v>80</v>
      </c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 t="s">
        <v>80</v>
      </c>
      <c r="AL202" s="85" t="s">
        <v>80</v>
      </c>
      <c r="AM202" s="129" t="s">
        <v>80</v>
      </c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 t="s">
        <v>80</v>
      </c>
      <c r="AY202" s="85" t="s">
        <v>80</v>
      </c>
      <c r="AZ202" s="129" t="s">
        <v>80</v>
      </c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 t="s">
        <v>80</v>
      </c>
      <c r="BL202" s="85" t="s">
        <v>80</v>
      </c>
      <c r="BM202" s="137" t="s">
        <v>80</v>
      </c>
      <c r="BN202" s="29">
        <v>700</v>
      </c>
    </row>
    <row r="203" spans="1:66" x14ac:dyDescent="0.25">
      <c r="A203" s="244">
        <v>44116</v>
      </c>
      <c r="B203" s="112">
        <v>0</v>
      </c>
      <c r="C203" s="117">
        <v>58</v>
      </c>
      <c r="D203" s="74"/>
      <c r="E203" s="226" t="s">
        <v>80</v>
      </c>
      <c r="F203" s="117">
        <v>7.68</v>
      </c>
      <c r="G203" s="118">
        <v>7.01</v>
      </c>
      <c r="H203" s="117">
        <v>7.83</v>
      </c>
      <c r="I203" s="118">
        <v>6.45</v>
      </c>
      <c r="J203" s="117">
        <v>7.89</v>
      </c>
      <c r="K203" s="74">
        <v>7.27</v>
      </c>
      <c r="L203" s="118">
        <v>940</v>
      </c>
      <c r="M203" s="130" t="s">
        <v>80</v>
      </c>
      <c r="N203" s="74"/>
      <c r="O203" s="84"/>
      <c r="P203" s="84"/>
      <c r="Q203" s="84"/>
      <c r="R203" s="29"/>
      <c r="S203" s="29"/>
      <c r="T203" s="29"/>
      <c r="U203" s="29"/>
      <c r="V203" s="29"/>
      <c r="W203" s="29"/>
      <c r="X203" s="29"/>
      <c r="Y203" s="85"/>
      <c r="Z203" s="129" t="s">
        <v>80</v>
      </c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 t="s">
        <v>80</v>
      </c>
      <c r="AL203" s="85" t="s">
        <v>80</v>
      </c>
      <c r="AM203" s="129" t="s">
        <v>80</v>
      </c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 t="s">
        <v>80</v>
      </c>
      <c r="AY203" s="85" t="s">
        <v>80</v>
      </c>
      <c r="AZ203" s="129" t="s">
        <v>80</v>
      </c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 t="s">
        <v>80</v>
      </c>
      <c r="BL203" s="85" t="s">
        <v>80</v>
      </c>
      <c r="BM203" s="137" t="s">
        <v>80</v>
      </c>
      <c r="BN203" s="29">
        <v>700</v>
      </c>
    </row>
    <row r="204" spans="1:66" x14ac:dyDescent="0.25">
      <c r="A204" s="244">
        <v>44117</v>
      </c>
      <c r="B204" s="112">
        <v>3.4</v>
      </c>
      <c r="C204" s="117">
        <v>35</v>
      </c>
      <c r="D204" s="74"/>
      <c r="E204" s="226">
        <v>212</v>
      </c>
      <c r="F204" s="117">
        <v>7.66</v>
      </c>
      <c r="G204" s="118">
        <v>2.64</v>
      </c>
      <c r="H204" s="117">
        <v>7.7</v>
      </c>
      <c r="I204" s="118">
        <v>4.4400000000000004</v>
      </c>
      <c r="J204" s="117">
        <v>7.71</v>
      </c>
      <c r="K204" s="74">
        <v>4.9400000000000004</v>
      </c>
      <c r="L204" s="118">
        <v>850</v>
      </c>
      <c r="M204" s="130" t="s">
        <v>80</v>
      </c>
      <c r="N204" s="74"/>
      <c r="O204" s="84"/>
      <c r="P204" s="84"/>
      <c r="Q204" s="84"/>
      <c r="R204" s="29"/>
      <c r="S204" s="29"/>
      <c r="T204" s="29"/>
      <c r="U204" s="29"/>
      <c r="V204" s="29"/>
      <c r="W204" s="29"/>
      <c r="X204" s="29"/>
      <c r="Y204" s="85"/>
      <c r="Z204" s="129" t="s">
        <v>80</v>
      </c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 t="s">
        <v>80</v>
      </c>
      <c r="AL204" s="85" t="s">
        <v>80</v>
      </c>
      <c r="AM204" s="129" t="s">
        <v>80</v>
      </c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 t="s">
        <v>80</v>
      </c>
      <c r="AY204" s="85" t="s">
        <v>80</v>
      </c>
      <c r="AZ204" s="129" t="s">
        <v>80</v>
      </c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 t="s">
        <v>80</v>
      </c>
      <c r="BL204" s="85" t="s">
        <v>80</v>
      </c>
      <c r="BM204" s="112" t="s">
        <v>80</v>
      </c>
      <c r="BN204" s="29">
        <v>700</v>
      </c>
    </row>
    <row r="205" spans="1:66" x14ac:dyDescent="0.25">
      <c r="A205" s="244">
        <v>44118</v>
      </c>
      <c r="B205" s="112">
        <v>31.6</v>
      </c>
      <c r="C205" s="117">
        <v>67</v>
      </c>
      <c r="D205" s="74"/>
      <c r="E205" s="226">
        <v>299</v>
      </c>
      <c r="F205" s="29">
        <v>7.55</v>
      </c>
      <c r="G205" s="118">
        <v>3.11</v>
      </c>
      <c r="H205" s="117"/>
      <c r="I205" s="119"/>
      <c r="J205" s="117"/>
      <c r="K205" s="74"/>
      <c r="L205" s="118">
        <v>800</v>
      </c>
      <c r="M205" s="130" t="s">
        <v>80</v>
      </c>
      <c r="N205" s="74"/>
      <c r="O205" s="84"/>
      <c r="P205" s="84"/>
      <c r="Q205" s="84"/>
      <c r="R205" s="29"/>
      <c r="S205" s="29"/>
      <c r="T205" s="29"/>
      <c r="U205" s="29"/>
      <c r="V205" s="29"/>
      <c r="W205" s="29"/>
      <c r="X205" s="29"/>
      <c r="Y205" s="85"/>
      <c r="Z205" s="129" t="s">
        <v>80</v>
      </c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 t="s">
        <v>80</v>
      </c>
      <c r="AL205" s="85" t="s">
        <v>80</v>
      </c>
      <c r="AM205" s="129" t="s">
        <v>80</v>
      </c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 t="s">
        <v>80</v>
      </c>
      <c r="AY205" s="85" t="s">
        <v>80</v>
      </c>
      <c r="AZ205" s="129" t="s">
        <v>80</v>
      </c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 t="s">
        <v>80</v>
      </c>
      <c r="BL205" s="85" t="s">
        <v>80</v>
      </c>
      <c r="BM205" s="112" t="s">
        <v>80</v>
      </c>
      <c r="BN205" s="29">
        <v>700</v>
      </c>
    </row>
    <row r="206" spans="1:66" x14ac:dyDescent="0.25">
      <c r="A206" s="244">
        <v>44119</v>
      </c>
      <c r="B206" s="112">
        <v>0</v>
      </c>
      <c r="C206" s="117">
        <v>64</v>
      </c>
      <c r="D206" s="74"/>
      <c r="E206" s="226" t="s">
        <v>80</v>
      </c>
      <c r="F206" s="29">
        <v>7.47</v>
      </c>
      <c r="G206" s="118">
        <v>3.52</v>
      </c>
      <c r="H206" s="117"/>
      <c r="I206" s="118"/>
      <c r="J206" s="117"/>
      <c r="K206" s="74"/>
      <c r="L206" s="118">
        <v>880</v>
      </c>
      <c r="M206" s="130" t="s">
        <v>80</v>
      </c>
      <c r="N206" s="74"/>
      <c r="O206" s="84"/>
      <c r="P206" s="84"/>
      <c r="Q206" s="84"/>
      <c r="R206" s="29"/>
      <c r="S206" s="29"/>
      <c r="T206" s="29"/>
      <c r="U206" s="29"/>
      <c r="V206" s="29"/>
      <c r="W206" s="29"/>
      <c r="X206" s="29"/>
      <c r="Y206" s="85"/>
      <c r="Z206" s="129" t="s">
        <v>80</v>
      </c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 t="s">
        <v>80</v>
      </c>
      <c r="AL206" s="85" t="s">
        <v>80</v>
      </c>
      <c r="AM206" s="129" t="s">
        <v>80</v>
      </c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 t="s">
        <v>80</v>
      </c>
      <c r="AY206" s="85" t="s">
        <v>80</v>
      </c>
      <c r="AZ206" s="129" t="s">
        <v>80</v>
      </c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 t="s">
        <v>80</v>
      </c>
      <c r="BL206" s="85" t="s">
        <v>80</v>
      </c>
      <c r="BM206" s="112" t="s">
        <v>80</v>
      </c>
      <c r="BN206" s="29">
        <v>700</v>
      </c>
    </row>
    <row r="207" spans="1:66" x14ac:dyDescent="0.25">
      <c r="A207" s="244">
        <v>44120</v>
      </c>
      <c r="B207" s="112">
        <v>2.4</v>
      </c>
      <c r="C207" s="117">
        <v>63</v>
      </c>
      <c r="D207" s="74"/>
      <c r="E207" s="226" t="s">
        <v>80</v>
      </c>
      <c r="F207" s="117">
        <v>7.46</v>
      </c>
      <c r="G207" s="118">
        <v>2.3199999999999998</v>
      </c>
      <c r="H207" s="117"/>
      <c r="I207" s="118"/>
      <c r="J207" s="117"/>
      <c r="K207" s="74"/>
      <c r="L207" s="118">
        <v>890</v>
      </c>
      <c r="M207" s="130" t="s">
        <v>80</v>
      </c>
      <c r="N207" s="74"/>
      <c r="O207" s="84"/>
      <c r="P207" s="84"/>
      <c r="Q207" s="84"/>
      <c r="R207" s="29"/>
      <c r="S207" s="29"/>
      <c r="T207" s="29"/>
      <c r="U207" s="29"/>
      <c r="V207" s="29"/>
      <c r="W207" s="29"/>
      <c r="X207" s="29"/>
      <c r="Y207" s="85"/>
      <c r="Z207" s="129" t="s">
        <v>80</v>
      </c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 t="s">
        <v>80</v>
      </c>
      <c r="AL207" s="85" t="s">
        <v>80</v>
      </c>
      <c r="AM207" s="129" t="s">
        <v>80</v>
      </c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138" t="s">
        <v>80</v>
      </c>
      <c r="AY207" s="248" t="s">
        <v>80</v>
      </c>
      <c r="AZ207" s="129" t="s">
        <v>80</v>
      </c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 t="s">
        <v>80</v>
      </c>
      <c r="BL207" s="85" t="s">
        <v>80</v>
      </c>
      <c r="BM207" s="112" t="s">
        <v>80</v>
      </c>
      <c r="BN207" s="29">
        <v>700</v>
      </c>
    </row>
    <row r="208" spans="1:66" x14ac:dyDescent="0.25">
      <c r="A208" s="244">
        <v>44121</v>
      </c>
      <c r="B208" s="112">
        <v>0</v>
      </c>
      <c r="C208" s="117">
        <v>57</v>
      </c>
      <c r="D208" s="74"/>
      <c r="E208" s="226" t="s">
        <v>80</v>
      </c>
      <c r="F208" s="117">
        <v>7.43</v>
      </c>
      <c r="G208" s="118">
        <v>2.15</v>
      </c>
      <c r="H208" s="117"/>
      <c r="I208" s="118"/>
      <c r="J208" s="117"/>
      <c r="K208" s="74">
        <v>7.09</v>
      </c>
      <c r="L208" s="118">
        <v>920</v>
      </c>
      <c r="M208" s="130" t="s">
        <v>80</v>
      </c>
      <c r="N208" s="74"/>
      <c r="O208" s="84"/>
      <c r="P208" s="84"/>
      <c r="Q208" s="84"/>
      <c r="R208" s="29"/>
      <c r="S208" s="29"/>
      <c r="T208" s="29"/>
      <c r="U208" s="29"/>
      <c r="V208" s="29"/>
      <c r="W208" s="29"/>
      <c r="X208" s="138"/>
      <c r="Y208" s="248"/>
      <c r="Z208" s="129" t="s">
        <v>80</v>
      </c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138" t="s">
        <v>80</v>
      </c>
      <c r="AL208" s="248" t="s">
        <v>80</v>
      </c>
      <c r="AM208" s="129" t="s">
        <v>80</v>
      </c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138" t="s">
        <v>80</v>
      </c>
      <c r="AY208" s="248" t="s">
        <v>80</v>
      </c>
      <c r="AZ208" s="129" t="s">
        <v>80</v>
      </c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138" t="s">
        <v>80</v>
      </c>
      <c r="BL208" s="248" t="s">
        <v>80</v>
      </c>
      <c r="BM208" s="137" t="s">
        <v>80</v>
      </c>
      <c r="BN208" s="29">
        <v>700</v>
      </c>
    </row>
    <row r="209" spans="1:66" x14ac:dyDescent="0.25">
      <c r="A209" s="244">
        <v>44122</v>
      </c>
      <c r="B209" s="112">
        <v>0</v>
      </c>
      <c r="C209" s="117">
        <v>77</v>
      </c>
      <c r="D209" s="74"/>
      <c r="E209" s="226">
        <v>111</v>
      </c>
      <c r="F209" s="117">
        <v>7.5</v>
      </c>
      <c r="G209" s="118">
        <v>6.32</v>
      </c>
      <c r="H209" s="117"/>
      <c r="I209" s="118"/>
      <c r="J209" s="117"/>
      <c r="K209" s="74">
        <v>7.41</v>
      </c>
      <c r="L209" s="118">
        <v>840</v>
      </c>
      <c r="M209" s="130" t="s">
        <v>80</v>
      </c>
      <c r="N209" s="74"/>
      <c r="O209" s="84"/>
      <c r="P209" s="84"/>
      <c r="Q209" s="84"/>
      <c r="R209" s="29"/>
      <c r="S209" s="29"/>
      <c r="T209" s="29"/>
      <c r="U209" s="29"/>
      <c r="V209" s="29"/>
      <c r="W209" s="29"/>
      <c r="X209" s="29"/>
      <c r="Y209" s="85"/>
      <c r="Z209" s="129" t="s">
        <v>80</v>
      </c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 t="s">
        <v>80</v>
      </c>
      <c r="AL209" s="85" t="s">
        <v>80</v>
      </c>
      <c r="AM209" s="129" t="s">
        <v>80</v>
      </c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 t="s">
        <v>80</v>
      </c>
      <c r="AY209" s="85" t="s">
        <v>80</v>
      </c>
      <c r="AZ209" s="129" t="s">
        <v>80</v>
      </c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 t="s">
        <v>80</v>
      </c>
      <c r="BL209" s="85" t="s">
        <v>80</v>
      </c>
      <c r="BM209" s="137" t="s">
        <v>80</v>
      </c>
      <c r="BN209" s="29">
        <v>700</v>
      </c>
    </row>
    <row r="210" spans="1:66" x14ac:dyDescent="0.25">
      <c r="A210" s="244">
        <v>44123</v>
      </c>
      <c r="B210" s="112">
        <v>0.2</v>
      </c>
      <c r="C210" s="117">
        <v>54</v>
      </c>
      <c r="D210" s="74"/>
      <c r="E210" s="226" t="s">
        <v>80</v>
      </c>
      <c r="F210" s="117">
        <v>7.61</v>
      </c>
      <c r="G210" s="118">
        <v>5.79</v>
      </c>
      <c r="H210" s="117">
        <v>7.75</v>
      </c>
      <c r="I210" s="118">
        <v>5.92</v>
      </c>
      <c r="J210" s="117">
        <v>7</v>
      </c>
      <c r="K210" s="74">
        <v>6.63</v>
      </c>
      <c r="L210" s="118">
        <v>880</v>
      </c>
      <c r="M210" s="130" t="s">
        <v>80</v>
      </c>
      <c r="N210" s="74"/>
      <c r="O210" s="84"/>
      <c r="P210" s="84"/>
      <c r="Q210" s="84"/>
      <c r="R210" s="29"/>
      <c r="S210" s="29"/>
      <c r="T210" s="29"/>
      <c r="U210" s="29"/>
      <c r="V210" s="29"/>
      <c r="W210" s="29"/>
      <c r="X210" s="29"/>
      <c r="Y210" s="85"/>
      <c r="Z210" s="129" t="s">
        <v>80</v>
      </c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 t="s">
        <v>80</v>
      </c>
      <c r="AL210" s="85" t="s">
        <v>80</v>
      </c>
      <c r="AM210" s="129" t="s">
        <v>80</v>
      </c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 t="s">
        <v>80</v>
      </c>
      <c r="AY210" s="85" t="s">
        <v>80</v>
      </c>
      <c r="AZ210" s="129" t="s">
        <v>80</v>
      </c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 t="s">
        <v>80</v>
      </c>
      <c r="BL210" s="85" t="s">
        <v>80</v>
      </c>
      <c r="BM210" s="112" t="s">
        <v>80</v>
      </c>
      <c r="BN210" s="29">
        <v>700</v>
      </c>
    </row>
    <row r="211" spans="1:66" x14ac:dyDescent="0.25">
      <c r="A211" s="244">
        <v>44124</v>
      </c>
      <c r="B211" s="112">
        <v>0</v>
      </c>
      <c r="C211" s="117">
        <v>49</v>
      </c>
      <c r="D211" s="74"/>
      <c r="E211" s="226" t="s">
        <v>80</v>
      </c>
      <c r="F211" s="117">
        <v>7.71</v>
      </c>
      <c r="G211" s="118">
        <v>5.26</v>
      </c>
      <c r="H211" s="117"/>
      <c r="I211" s="118"/>
      <c r="J211" s="117"/>
      <c r="K211" s="74">
        <v>8.0399999999999991</v>
      </c>
      <c r="L211" s="118">
        <v>880</v>
      </c>
      <c r="M211" s="130" t="s">
        <v>80</v>
      </c>
      <c r="N211" s="74"/>
      <c r="O211" s="84"/>
      <c r="P211" s="84"/>
      <c r="Q211" s="84"/>
      <c r="R211" s="29"/>
      <c r="S211" s="29"/>
      <c r="T211" s="29"/>
      <c r="U211" s="29"/>
      <c r="V211" s="29"/>
      <c r="W211" s="29"/>
      <c r="X211" s="29"/>
      <c r="Y211" s="85"/>
      <c r="Z211" s="129" t="s">
        <v>80</v>
      </c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 t="s">
        <v>80</v>
      </c>
      <c r="AL211" s="85" t="s">
        <v>80</v>
      </c>
      <c r="AM211" s="129" t="s">
        <v>80</v>
      </c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 t="s">
        <v>80</v>
      </c>
      <c r="AY211" s="85" t="s">
        <v>80</v>
      </c>
      <c r="AZ211" s="129" t="s">
        <v>80</v>
      </c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 t="s">
        <v>80</v>
      </c>
      <c r="BL211" s="85" t="s">
        <v>80</v>
      </c>
      <c r="BM211" s="112" t="s">
        <v>80</v>
      </c>
      <c r="BN211" s="29">
        <v>700</v>
      </c>
    </row>
    <row r="212" spans="1:66" x14ac:dyDescent="0.25">
      <c r="A212" s="244">
        <v>44125</v>
      </c>
      <c r="B212" s="112">
        <v>0</v>
      </c>
      <c r="C212" s="117">
        <v>58</v>
      </c>
      <c r="D212" s="74"/>
      <c r="E212" s="226" t="s">
        <v>80</v>
      </c>
      <c r="F212" s="117">
        <v>7.76</v>
      </c>
      <c r="G212" s="118">
        <v>4.0199999999999996</v>
      </c>
      <c r="H212" s="117">
        <v>7.78</v>
      </c>
      <c r="I212" s="118">
        <v>6.38</v>
      </c>
      <c r="J212" s="117">
        <v>7.85</v>
      </c>
      <c r="K212" s="74">
        <v>5.91</v>
      </c>
      <c r="L212" s="118">
        <v>900</v>
      </c>
      <c r="M212" s="130" t="s">
        <v>80</v>
      </c>
      <c r="N212" s="74"/>
      <c r="O212" s="84"/>
      <c r="P212" s="84"/>
      <c r="Q212" s="84"/>
      <c r="R212" s="29"/>
      <c r="S212" s="29"/>
      <c r="T212" s="29"/>
      <c r="U212" s="29"/>
      <c r="V212" s="29"/>
      <c r="W212" s="29"/>
      <c r="X212" s="29"/>
      <c r="Y212" s="85"/>
      <c r="Z212" s="129" t="s">
        <v>80</v>
      </c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 t="s">
        <v>80</v>
      </c>
      <c r="AL212" s="85" t="s">
        <v>80</v>
      </c>
      <c r="AM212" s="129" t="s">
        <v>80</v>
      </c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 t="s">
        <v>80</v>
      </c>
      <c r="AY212" s="85" t="s">
        <v>80</v>
      </c>
      <c r="AZ212" s="129" t="s">
        <v>80</v>
      </c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 t="s">
        <v>80</v>
      </c>
      <c r="BL212" s="85" t="s">
        <v>80</v>
      </c>
      <c r="BM212" s="137" t="s">
        <v>80</v>
      </c>
      <c r="BN212" s="29">
        <v>700</v>
      </c>
    </row>
    <row r="213" spans="1:66" x14ac:dyDescent="0.25">
      <c r="A213" s="244">
        <v>44126</v>
      </c>
      <c r="B213" s="112">
        <v>0</v>
      </c>
      <c r="C213" s="117">
        <v>43</v>
      </c>
      <c r="D213" s="74"/>
      <c r="E213" s="226" t="s">
        <v>80</v>
      </c>
      <c r="F213" s="117">
        <v>7.74</v>
      </c>
      <c r="G213" s="118">
        <v>2.35</v>
      </c>
      <c r="H213" s="117"/>
      <c r="I213" s="118">
        <v>6.74</v>
      </c>
      <c r="J213" s="117"/>
      <c r="K213" s="74">
        <v>4.29</v>
      </c>
      <c r="L213" s="118">
        <v>930</v>
      </c>
      <c r="M213" s="130" t="s">
        <v>80</v>
      </c>
      <c r="N213" s="74"/>
      <c r="O213" s="84"/>
      <c r="P213" s="84"/>
      <c r="Q213" s="84"/>
      <c r="R213" s="29"/>
      <c r="S213" s="29"/>
      <c r="T213" s="29"/>
      <c r="U213" s="29"/>
      <c r="V213" s="29"/>
      <c r="W213" s="29"/>
      <c r="X213" s="29"/>
      <c r="Y213" s="85"/>
      <c r="Z213" s="129" t="s">
        <v>80</v>
      </c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 t="s">
        <v>80</v>
      </c>
      <c r="AL213" s="85" t="s">
        <v>80</v>
      </c>
      <c r="AM213" s="129" t="s">
        <v>80</v>
      </c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 t="s">
        <v>80</v>
      </c>
      <c r="AY213" s="85" t="s">
        <v>80</v>
      </c>
      <c r="AZ213" s="129" t="s">
        <v>80</v>
      </c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 t="s">
        <v>80</v>
      </c>
      <c r="BL213" s="85" t="s">
        <v>80</v>
      </c>
      <c r="BM213" s="112" t="s">
        <v>80</v>
      </c>
      <c r="BN213" s="29">
        <v>700</v>
      </c>
    </row>
    <row r="214" spans="1:66" x14ac:dyDescent="0.25">
      <c r="A214" s="244">
        <v>44127</v>
      </c>
      <c r="B214" s="112">
        <v>0</v>
      </c>
      <c r="C214" s="117">
        <v>67</v>
      </c>
      <c r="D214" s="74"/>
      <c r="E214" s="226" t="s">
        <v>80</v>
      </c>
      <c r="F214" s="117">
        <v>7.84</v>
      </c>
      <c r="G214" s="118">
        <v>4.9800000000000004</v>
      </c>
      <c r="H214" s="117">
        <v>7.73</v>
      </c>
      <c r="I214" s="118">
        <v>5.79</v>
      </c>
      <c r="J214" s="117">
        <v>7.82</v>
      </c>
      <c r="K214" s="74">
        <v>6.11</v>
      </c>
      <c r="L214" s="118">
        <v>930</v>
      </c>
      <c r="M214" s="130" t="s">
        <v>80</v>
      </c>
      <c r="N214" s="74"/>
      <c r="O214" s="84"/>
      <c r="P214" s="84"/>
      <c r="Q214" s="84"/>
      <c r="R214" s="29"/>
      <c r="S214" s="29"/>
      <c r="T214" s="29"/>
      <c r="U214" s="29"/>
      <c r="V214" s="29"/>
      <c r="W214" s="29"/>
      <c r="X214" s="29"/>
      <c r="Y214" s="85"/>
      <c r="Z214" s="129" t="s">
        <v>80</v>
      </c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 t="s">
        <v>80</v>
      </c>
      <c r="AL214" s="85" t="s">
        <v>80</v>
      </c>
      <c r="AM214" s="129" t="s">
        <v>80</v>
      </c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 t="s">
        <v>80</v>
      </c>
      <c r="AY214" s="85" t="s">
        <v>80</v>
      </c>
      <c r="AZ214" s="129" t="s">
        <v>80</v>
      </c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 t="s">
        <v>80</v>
      </c>
      <c r="BL214" s="85" t="s">
        <v>80</v>
      </c>
      <c r="BM214" s="112" t="s">
        <v>80</v>
      </c>
      <c r="BN214" s="29">
        <v>700</v>
      </c>
    </row>
    <row r="215" spans="1:66" x14ac:dyDescent="0.25">
      <c r="A215" s="244">
        <v>44128</v>
      </c>
      <c r="B215" s="112">
        <v>0</v>
      </c>
      <c r="C215" s="117">
        <v>90</v>
      </c>
      <c r="D215" s="74"/>
      <c r="E215" s="226">
        <v>17</v>
      </c>
      <c r="F215" s="117">
        <v>7.71</v>
      </c>
      <c r="G215" s="118">
        <v>3.71</v>
      </c>
      <c r="H215" s="117">
        <v>7.77</v>
      </c>
      <c r="I215" s="118">
        <v>5</v>
      </c>
      <c r="J215" s="117">
        <v>7.82</v>
      </c>
      <c r="K215" s="74">
        <v>5.46</v>
      </c>
      <c r="L215" s="118">
        <v>950</v>
      </c>
      <c r="M215" s="130" t="s">
        <v>80</v>
      </c>
      <c r="N215" s="74"/>
      <c r="O215" s="84"/>
      <c r="P215" s="84"/>
      <c r="Q215" s="84"/>
      <c r="R215" s="29"/>
      <c r="S215" s="29"/>
      <c r="T215" s="29"/>
      <c r="U215" s="29"/>
      <c r="V215" s="29"/>
      <c r="W215" s="29"/>
      <c r="X215" s="29"/>
      <c r="Y215" s="85"/>
      <c r="Z215" s="129" t="s">
        <v>80</v>
      </c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 t="s">
        <v>80</v>
      </c>
      <c r="AL215" s="85" t="s">
        <v>80</v>
      </c>
      <c r="AM215" s="129" t="s">
        <v>80</v>
      </c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 t="s">
        <v>80</v>
      </c>
      <c r="AY215" s="85" t="s">
        <v>80</v>
      </c>
      <c r="AZ215" s="129" t="s">
        <v>80</v>
      </c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 t="s">
        <v>80</v>
      </c>
      <c r="BL215" s="85" t="s">
        <v>80</v>
      </c>
      <c r="BM215" s="112" t="s">
        <v>80</v>
      </c>
      <c r="BN215" s="29">
        <v>700</v>
      </c>
    </row>
    <row r="216" spans="1:66" x14ac:dyDescent="0.25">
      <c r="A216" s="244">
        <v>44129</v>
      </c>
      <c r="B216" s="112">
        <v>0</v>
      </c>
      <c r="C216" s="117">
        <v>147</v>
      </c>
      <c r="D216" s="74"/>
      <c r="E216" s="226">
        <v>262</v>
      </c>
      <c r="F216" s="117">
        <v>7.7</v>
      </c>
      <c r="G216" s="118">
        <v>1.6</v>
      </c>
      <c r="H216" s="117">
        <v>7.7</v>
      </c>
      <c r="I216" s="118">
        <v>3.9</v>
      </c>
      <c r="J216" s="117">
        <v>7.78</v>
      </c>
      <c r="K216" s="74">
        <v>3.6</v>
      </c>
      <c r="L216" s="118">
        <v>890</v>
      </c>
      <c r="M216" s="130" t="s">
        <v>80</v>
      </c>
      <c r="N216" s="74"/>
      <c r="O216" s="84"/>
      <c r="P216" s="84"/>
      <c r="Q216" s="84"/>
      <c r="R216" s="29"/>
      <c r="S216" s="29"/>
      <c r="T216" s="29"/>
      <c r="U216" s="29"/>
      <c r="V216" s="29"/>
      <c r="W216" s="29"/>
      <c r="X216" s="29"/>
      <c r="Y216" s="85"/>
      <c r="Z216" s="129" t="s">
        <v>80</v>
      </c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 t="s">
        <v>80</v>
      </c>
      <c r="AL216" s="85" t="s">
        <v>80</v>
      </c>
      <c r="AM216" s="129" t="s">
        <v>80</v>
      </c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 t="s">
        <v>80</v>
      </c>
      <c r="AY216" s="85" t="s">
        <v>80</v>
      </c>
      <c r="AZ216" s="129" t="s">
        <v>80</v>
      </c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 t="s">
        <v>80</v>
      </c>
      <c r="BL216" s="85" t="s">
        <v>80</v>
      </c>
      <c r="BM216" s="112" t="s">
        <v>80</v>
      </c>
      <c r="BN216" s="29">
        <v>700</v>
      </c>
    </row>
    <row r="217" spans="1:66" x14ac:dyDescent="0.25">
      <c r="A217" s="244">
        <v>44130</v>
      </c>
      <c r="B217" s="112">
        <v>0</v>
      </c>
      <c r="C217" s="117">
        <v>169</v>
      </c>
      <c r="D217" s="74"/>
      <c r="E217" s="226">
        <v>254</v>
      </c>
      <c r="F217" s="117">
        <v>7.62</v>
      </c>
      <c r="G217" s="118">
        <v>3.72</v>
      </c>
      <c r="H217" s="117">
        <v>7.69</v>
      </c>
      <c r="I217" s="118">
        <v>3.14</v>
      </c>
      <c r="J217" s="117">
        <v>7.77</v>
      </c>
      <c r="K217" s="74">
        <v>3.07</v>
      </c>
      <c r="L217" s="118">
        <v>900</v>
      </c>
      <c r="M217" s="130" t="s">
        <v>80</v>
      </c>
      <c r="N217" s="74"/>
      <c r="O217" s="84"/>
      <c r="P217" s="84"/>
      <c r="Q217" s="84"/>
      <c r="R217" s="29"/>
      <c r="S217" s="29"/>
      <c r="T217" s="29"/>
      <c r="U217" s="29"/>
      <c r="V217" s="29"/>
      <c r="W217" s="29"/>
      <c r="X217" s="29"/>
      <c r="Y217" s="85"/>
      <c r="Z217" s="129" t="s">
        <v>80</v>
      </c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 t="s">
        <v>80</v>
      </c>
      <c r="AL217" s="85" t="s">
        <v>80</v>
      </c>
      <c r="AM217" s="129" t="s">
        <v>80</v>
      </c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 t="s">
        <v>80</v>
      </c>
      <c r="AY217" s="85" t="s">
        <v>80</v>
      </c>
      <c r="AZ217" s="129" t="s">
        <v>80</v>
      </c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 t="s">
        <v>80</v>
      </c>
      <c r="BL217" s="85" t="s">
        <v>80</v>
      </c>
      <c r="BM217" s="112" t="s">
        <v>80</v>
      </c>
      <c r="BN217" s="29">
        <v>700</v>
      </c>
    </row>
    <row r="218" spans="1:66" x14ac:dyDescent="0.25">
      <c r="A218" s="244">
        <v>44131</v>
      </c>
      <c r="B218" s="112">
        <v>0</v>
      </c>
      <c r="C218" s="117">
        <v>94</v>
      </c>
      <c r="D218" s="74"/>
      <c r="E218" s="226">
        <v>250</v>
      </c>
      <c r="F218" s="117">
        <v>7.64</v>
      </c>
      <c r="G218" s="118">
        <v>4.47</v>
      </c>
      <c r="H218" s="117">
        <v>7.69</v>
      </c>
      <c r="I218" s="118">
        <v>4.6900000000000004</v>
      </c>
      <c r="J218" s="117">
        <v>7.77</v>
      </c>
      <c r="K218" s="74">
        <v>5.04</v>
      </c>
      <c r="L218" s="118">
        <v>820</v>
      </c>
      <c r="M218" s="130" t="s">
        <v>80</v>
      </c>
      <c r="N218" s="74"/>
      <c r="O218" s="84"/>
      <c r="P218" s="84"/>
      <c r="Q218" s="84"/>
      <c r="R218" s="29"/>
      <c r="S218" s="29"/>
      <c r="T218" s="29"/>
      <c r="U218" s="29"/>
      <c r="V218" s="29"/>
      <c r="W218" s="29"/>
      <c r="X218" s="29"/>
      <c r="Y218" s="85"/>
      <c r="Z218" s="129" t="s">
        <v>80</v>
      </c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 t="s">
        <v>80</v>
      </c>
      <c r="AL218" s="85" t="s">
        <v>80</v>
      </c>
      <c r="AM218" s="129" t="s">
        <v>80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 t="s">
        <v>80</v>
      </c>
      <c r="AY218" s="85" t="s">
        <v>80</v>
      </c>
      <c r="AZ218" s="129" t="s">
        <v>80</v>
      </c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 t="s">
        <v>80</v>
      </c>
      <c r="BL218" s="85" t="s">
        <v>80</v>
      </c>
      <c r="BM218" s="112" t="s">
        <v>80</v>
      </c>
      <c r="BN218" s="29">
        <v>700</v>
      </c>
    </row>
    <row r="219" spans="1:66" x14ac:dyDescent="0.25">
      <c r="A219" s="244">
        <v>44132</v>
      </c>
      <c r="B219" s="112">
        <v>0</v>
      </c>
      <c r="C219" s="117">
        <v>51</v>
      </c>
      <c r="D219" s="74"/>
      <c r="E219" s="226">
        <v>187</v>
      </c>
      <c r="F219" s="117">
        <v>7.72</v>
      </c>
      <c r="G219" s="118">
        <v>3.6</v>
      </c>
      <c r="H219" s="117">
        <v>7.75</v>
      </c>
      <c r="I219" s="118">
        <v>5.68</v>
      </c>
      <c r="J219" s="117">
        <v>7.78</v>
      </c>
      <c r="K219" s="74">
        <v>2.41</v>
      </c>
      <c r="L219" s="118">
        <v>750</v>
      </c>
      <c r="M219" s="130" t="s">
        <v>80</v>
      </c>
      <c r="N219" s="74"/>
      <c r="O219" s="84"/>
      <c r="P219" s="84"/>
      <c r="Q219" s="84"/>
      <c r="R219" s="29"/>
      <c r="S219" s="29"/>
      <c r="T219" s="29"/>
      <c r="U219" s="29"/>
      <c r="V219" s="29"/>
      <c r="W219" s="29"/>
      <c r="X219" s="29"/>
      <c r="Y219" s="85"/>
      <c r="Z219" s="129" t="s">
        <v>80</v>
      </c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 t="s">
        <v>80</v>
      </c>
      <c r="AL219" s="85" t="s">
        <v>80</v>
      </c>
      <c r="AM219" s="129" t="s">
        <v>80</v>
      </c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 t="s">
        <v>80</v>
      </c>
      <c r="AY219" s="85" t="s">
        <v>80</v>
      </c>
      <c r="AZ219" s="129" t="s">
        <v>80</v>
      </c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 t="s">
        <v>80</v>
      </c>
      <c r="BL219" s="85" t="s">
        <v>80</v>
      </c>
      <c r="BM219" s="112" t="s">
        <v>80</v>
      </c>
      <c r="BN219" s="29">
        <v>700</v>
      </c>
    </row>
    <row r="220" spans="1:66" x14ac:dyDescent="0.25">
      <c r="A220" s="244">
        <v>44133</v>
      </c>
      <c r="B220" s="112">
        <v>1.2</v>
      </c>
      <c r="C220" s="117" t="s">
        <v>80</v>
      </c>
      <c r="D220" s="74"/>
      <c r="E220" s="226" t="s">
        <v>80</v>
      </c>
      <c r="F220" s="117" t="s">
        <v>80</v>
      </c>
      <c r="G220" s="118" t="s">
        <v>80</v>
      </c>
      <c r="H220" s="117" t="s">
        <v>80</v>
      </c>
      <c r="I220" s="118" t="s">
        <v>80</v>
      </c>
      <c r="J220" s="117" t="s">
        <v>80</v>
      </c>
      <c r="K220" s="74" t="s">
        <v>80</v>
      </c>
      <c r="L220" s="118" t="s">
        <v>80</v>
      </c>
      <c r="M220" s="130" t="s">
        <v>80</v>
      </c>
      <c r="N220" s="74"/>
      <c r="O220" s="84"/>
      <c r="P220" s="84"/>
      <c r="Q220" s="84"/>
      <c r="R220" s="29"/>
      <c r="S220" s="29"/>
      <c r="T220" s="29"/>
      <c r="U220" s="29"/>
      <c r="V220" s="29"/>
      <c r="W220" s="29"/>
      <c r="X220" s="29"/>
      <c r="Y220" s="85"/>
      <c r="Z220" s="129" t="s">
        <v>80</v>
      </c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 t="s">
        <v>80</v>
      </c>
      <c r="AL220" s="85" t="s">
        <v>80</v>
      </c>
      <c r="AM220" s="129" t="s">
        <v>80</v>
      </c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 t="s">
        <v>80</v>
      </c>
      <c r="AY220" s="85" t="s">
        <v>80</v>
      </c>
      <c r="AZ220" s="129" t="s">
        <v>80</v>
      </c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 t="s">
        <v>80</v>
      </c>
      <c r="BL220" s="85" t="s">
        <v>80</v>
      </c>
      <c r="BM220" s="112" t="s">
        <v>80</v>
      </c>
      <c r="BN220" s="29">
        <v>700</v>
      </c>
    </row>
    <row r="221" spans="1:66" x14ac:dyDescent="0.25">
      <c r="A221" s="244">
        <v>44134</v>
      </c>
      <c r="B221" s="112">
        <v>0</v>
      </c>
      <c r="C221" s="117">
        <v>40</v>
      </c>
      <c r="D221" s="74"/>
      <c r="E221" s="226" t="s">
        <v>80</v>
      </c>
      <c r="F221" s="117">
        <v>7.6</v>
      </c>
      <c r="G221" s="118">
        <v>3</v>
      </c>
      <c r="H221" s="117">
        <v>7.77</v>
      </c>
      <c r="I221" s="118">
        <v>6.12</v>
      </c>
      <c r="J221" s="117">
        <v>8.4</v>
      </c>
      <c r="K221" s="74">
        <v>4.66</v>
      </c>
      <c r="L221" s="118">
        <v>820</v>
      </c>
      <c r="M221" s="130" t="s">
        <v>80</v>
      </c>
      <c r="N221" s="74"/>
      <c r="O221" s="84"/>
      <c r="P221" s="84"/>
      <c r="Q221" s="84"/>
      <c r="R221" s="29"/>
      <c r="S221" s="29"/>
      <c r="T221" s="29"/>
      <c r="U221" s="29"/>
      <c r="V221" s="29"/>
      <c r="W221" s="29"/>
      <c r="X221" s="29"/>
      <c r="Y221" s="85"/>
      <c r="Z221" s="129" t="s">
        <v>80</v>
      </c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 t="s">
        <v>80</v>
      </c>
      <c r="AL221" s="85" t="s">
        <v>80</v>
      </c>
      <c r="AM221" s="129" t="s">
        <v>80</v>
      </c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 t="s">
        <v>80</v>
      </c>
      <c r="AY221" s="85" t="s">
        <v>80</v>
      </c>
      <c r="AZ221" s="129" t="s">
        <v>80</v>
      </c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 t="s">
        <v>80</v>
      </c>
      <c r="BL221" s="85" t="s">
        <v>80</v>
      </c>
      <c r="BM221" s="112" t="s">
        <v>80</v>
      </c>
      <c r="BN221" s="29">
        <v>700</v>
      </c>
    </row>
    <row r="222" spans="1:66" ht="13.8" thickBot="1" x14ac:dyDescent="0.3">
      <c r="A222" s="245">
        <v>44135</v>
      </c>
      <c r="B222" s="114">
        <v>0</v>
      </c>
      <c r="C222" s="120">
        <v>45</v>
      </c>
      <c r="D222" s="88"/>
      <c r="E222" s="227" t="s">
        <v>80</v>
      </c>
      <c r="F222" s="120">
        <v>7.66</v>
      </c>
      <c r="G222" s="121">
        <v>6.57</v>
      </c>
      <c r="H222" s="120">
        <v>7.74</v>
      </c>
      <c r="I222" s="121">
        <v>4.93</v>
      </c>
      <c r="J222" s="120">
        <v>7.78</v>
      </c>
      <c r="K222" s="88">
        <v>5.49</v>
      </c>
      <c r="L222" s="121">
        <v>820</v>
      </c>
      <c r="M222" s="135" t="s">
        <v>80</v>
      </c>
      <c r="N222" s="88"/>
      <c r="O222" s="89"/>
      <c r="P222" s="89"/>
      <c r="Q222" s="89"/>
      <c r="R222" s="90"/>
      <c r="S222" s="90"/>
      <c r="T222" s="90"/>
      <c r="U222" s="90"/>
      <c r="V222" s="90"/>
      <c r="W222" s="90"/>
      <c r="X222" s="90"/>
      <c r="Y222" s="91"/>
      <c r="Z222" s="134" t="s">
        <v>80</v>
      </c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 t="s">
        <v>80</v>
      </c>
      <c r="AL222" s="91" t="s">
        <v>80</v>
      </c>
      <c r="AM222" s="134" t="s">
        <v>80</v>
      </c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 t="s">
        <v>80</v>
      </c>
      <c r="AY222" s="91" t="s">
        <v>80</v>
      </c>
      <c r="AZ222" s="134" t="s">
        <v>80</v>
      </c>
      <c r="BA222" s="90"/>
      <c r="BB222" s="90"/>
      <c r="BC222" s="90"/>
      <c r="BD222" s="90"/>
      <c r="BE222" s="90"/>
      <c r="BF222" s="90"/>
      <c r="BG222" s="90"/>
      <c r="BH222" s="90"/>
      <c r="BI222" s="90"/>
      <c r="BJ222" s="90"/>
      <c r="BK222" s="90" t="s">
        <v>80</v>
      </c>
      <c r="BL222" s="91" t="s">
        <v>80</v>
      </c>
      <c r="BM222" s="114" t="s">
        <v>80</v>
      </c>
      <c r="BN222" s="29">
        <v>700</v>
      </c>
    </row>
    <row r="223" spans="1:66" x14ac:dyDescent="0.25">
      <c r="A223" s="243">
        <v>44136</v>
      </c>
      <c r="B223" s="110">
        <v>21.8</v>
      </c>
      <c r="C223" s="115">
        <v>32</v>
      </c>
      <c r="D223" s="78"/>
      <c r="E223" s="228" t="s">
        <v>80</v>
      </c>
      <c r="F223" s="115">
        <v>7.85</v>
      </c>
      <c r="G223" s="116">
        <v>3.95</v>
      </c>
      <c r="H223" s="115">
        <v>7.96</v>
      </c>
      <c r="I223" s="116">
        <v>7.87</v>
      </c>
      <c r="J223" s="115">
        <v>7.9539999999999997</v>
      </c>
      <c r="K223" s="78">
        <v>3.12</v>
      </c>
      <c r="L223" s="116">
        <v>860</v>
      </c>
      <c r="M223" s="145" t="s">
        <v>80</v>
      </c>
      <c r="N223" s="78"/>
      <c r="O223" s="79"/>
      <c r="P223" s="79"/>
      <c r="Q223" s="79"/>
      <c r="R223" s="80"/>
      <c r="S223" s="80"/>
      <c r="T223" s="80"/>
      <c r="U223" s="80"/>
      <c r="V223" s="80"/>
      <c r="W223" s="80"/>
      <c r="X223" s="80"/>
      <c r="Y223" s="81"/>
      <c r="Z223" s="133" t="s">
        <v>80</v>
      </c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 t="s">
        <v>80</v>
      </c>
      <c r="AL223" s="81" t="s">
        <v>80</v>
      </c>
      <c r="AM223" s="133" t="s">
        <v>80</v>
      </c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 t="s">
        <v>80</v>
      </c>
      <c r="AY223" s="81" t="s">
        <v>80</v>
      </c>
      <c r="AZ223" s="133" t="s">
        <v>80</v>
      </c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 t="s">
        <v>80</v>
      </c>
      <c r="BL223" s="81" t="s">
        <v>80</v>
      </c>
      <c r="BM223" s="110" t="s">
        <v>80</v>
      </c>
      <c r="BN223" s="29">
        <v>700</v>
      </c>
    </row>
    <row r="224" spans="1:66" x14ac:dyDescent="0.25">
      <c r="A224" s="244">
        <v>44137</v>
      </c>
      <c r="B224" s="112">
        <v>0</v>
      </c>
      <c r="C224" s="117">
        <v>0</v>
      </c>
      <c r="D224" s="74"/>
      <c r="E224" s="226" t="s">
        <v>80</v>
      </c>
      <c r="F224" s="117">
        <v>7.89</v>
      </c>
      <c r="G224" s="118">
        <v>3.56</v>
      </c>
      <c r="H224" s="117">
        <v>7.91</v>
      </c>
      <c r="I224" s="118">
        <v>8.1</v>
      </c>
      <c r="J224" s="117">
        <v>7.81</v>
      </c>
      <c r="K224" s="74">
        <v>2.1</v>
      </c>
      <c r="L224" s="118">
        <v>890</v>
      </c>
      <c r="M224" s="130" t="s">
        <v>80</v>
      </c>
      <c r="N224" s="74"/>
      <c r="O224" s="84"/>
      <c r="P224" s="84"/>
      <c r="Q224" s="84"/>
      <c r="R224" s="29"/>
      <c r="S224" s="29"/>
      <c r="T224" s="29"/>
      <c r="U224" s="29"/>
      <c r="V224" s="29"/>
      <c r="W224" s="29"/>
      <c r="X224" s="29"/>
      <c r="Y224" s="85"/>
      <c r="Z224" s="129" t="s">
        <v>80</v>
      </c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 t="s">
        <v>80</v>
      </c>
      <c r="AL224" s="85" t="s">
        <v>80</v>
      </c>
      <c r="AM224" s="129" t="s">
        <v>80</v>
      </c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 t="s">
        <v>80</v>
      </c>
      <c r="AY224" s="85" t="s">
        <v>80</v>
      </c>
      <c r="AZ224" s="129" t="s">
        <v>80</v>
      </c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 t="s">
        <v>80</v>
      </c>
      <c r="BL224" s="85" t="s">
        <v>80</v>
      </c>
      <c r="BM224" s="112" t="s">
        <v>80</v>
      </c>
      <c r="BN224" s="29">
        <v>700</v>
      </c>
    </row>
    <row r="225" spans="1:66" x14ac:dyDescent="0.25">
      <c r="A225" s="244">
        <v>44138</v>
      </c>
      <c r="B225" s="112">
        <v>0</v>
      </c>
      <c r="C225" s="117">
        <v>36</v>
      </c>
      <c r="D225" s="74"/>
      <c r="E225" s="226" t="s">
        <v>80</v>
      </c>
      <c r="F225" s="117">
        <v>8.11</v>
      </c>
      <c r="G225" s="118">
        <v>8.06</v>
      </c>
      <c r="H225" s="117">
        <v>8.0399999999999991</v>
      </c>
      <c r="I225" s="118">
        <v>9.4</v>
      </c>
      <c r="J225" s="117">
        <v>8.09</v>
      </c>
      <c r="K225" s="74">
        <v>5.33</v>
      </c>
      <c r="L225" s="118">
        <v>890</v>
      </c>
      <c r="M225" s="129" t="s">
        <v>80</v>
      </c>
      <c r="N225" s="74"/>
      <c r="O225" s="84"/>
      <c r="P225" s="84"/>
      <c r="Q225" s="84"/>
      <c r="R225" s="29"/>
      <c r="S225" s="29"/>
      <c r="T225" s="29"/>
      <c r="U225" s="29"/>
      <c r="V225" s="29"/>
      <c r="W225" s="29"/>
      <c r="X225" s="29"/>
      <c r="Y225" s="85"/>
      <c r="Z225" s="129" t="s">
        <v>80</v>
      </c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 t="s">
        <v>80</v>
      </c>
      <c r="AL225" s="85" t="s">
        <v>80</v>
      </c>
      <c r="AM225" s="129" t="s">
        <v>80</v>
      </c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 t="s">
        <v>80</v>
      </c>
      <c r="AY225" s="85" t="s">
        <v>80</v>
      </c>
      <c r="AZ225" s="129" t="s">
        <v>80</v>
      </c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 t="s">
        <v>80</v>
      </c>
      <c r="BL225" s="85" t="s">
        <v>80</v>
      </c>
      <c r="BM225" s="137" t="s">
        <v>80</v>
      </c>
      <c r="BN225" s="29">
        <v>700</v>
      </c>
    </row>
    <row r="226" spans="1:66" x14ac:dyDescent="0.25">
      <c r="A226" s="244">
        <v>44139</v>
      </c>
      <c r="B226" s="112"/>
      <c r="C226" s="117">
        <v>47</v>
      </c>
      <c r="D226" s="74"/>
      <c r="E226" s="226" t="s">
        <v>80</v>
      </c>
      <c r="F226" s="117">
        <v>7.81</v>
      </c>
      <c r="G226" s="118">
        <v>4.72</v>
      </c>
      <c r="H226" s="117">
        <v>7.91</v>
      </c>
      <c r="I226" s="118">
        <v>6.63</v>
      </c>
      <c r="J226" s="117">
        <v>7.86</v>
      </c>
      <c r="K226" s="74">
        <v>4.8499999999999996</v>
      </c>
      <c r="L226" s="118">
        <v>900</v>
      </c>
      <c r="M226" s="130" t="s">
        <v>80</v>
      </c>
      <c r="N226" s="74"/>
      <c r="O226" s="84"/>
      <c r="P226" s="84"/>
      <c r="Q226" s="84"/>
      <c r="R226" s="29"/>
      <c r="S226" s="29"/>
      <c r="T226" s="29"/>
      <c r="U226" s="29"/>
      <c r="V226" s="29"/>
      <c r="W226" s="29"/>
      <c r="X226" s="29"/>
      <c r="Y226" s="85"/>
      <c r="Z226" s="129" t="s">
        <v>80</v>
      </c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 t="s">
        <v>80</v>
      </c>
      <c r="AL226" s="85" t="s">
        <v>80</v>
      </c>
      <c r="AM226" s="129" t="s">
        <v>80</v>
      </c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 t="s">
        <v>80</v>
      </c>
      <c r="AY226" s="85" t="s">
        <v>80</v>
      </c>
      <c r="AZ226" s="129" t="s">
        <v>80</v>
      </c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 t="s">
        <v>80</v>
      </c>
      <c r="BL226" s="85" t="s">
        <v>80</v>
      </c>
      <c r="BM226" s="112" t="s">
        <v>80</v>
      </c>
      <c r="BN226" s="29">
        <v>700</v>
      </c>
    </row>
    <row r="227" spans="1:66" x14ac:dyDescent="0.25">
      <c r="A227" s="244">
        <v>44140</v>
      </c>
      <c r="B227" s="112"/>
      <c r="C227" s="117">
        <v>48</v>
      </c>
      <c r="D227" s="74"/>
      <c r="E227" s="226">
        <v>2</v>
      </c>
      <c r="F227" s="117">
        <v>7.77</v>
      </c>
      <c r="G227" s="118">
        <v>5.95</v>
      </c>
      <c r="H227" s="117">
        <v>7.85</v>
      </c>
      <c r="I227" s="118">
        <v>6.41</v>
      </c>
      <c r="J227" s="117">
        <v>7.89</v>
      </c>
      <c r="K227" s="74">
        <v>6.22</v>
      </c>
      <c r="L227" s="118">
        <v>920</v>
      </c>
      <c r="M227" s="130" t="s">
        <v>80</v>
      </c>
      <c r="N227" s="74"/>
      <c r="O227" s="84"/>
      <c r="P227" s="84"/>
      <c r="Q227" s="84"/>
      <c r="R227" s="29"/>
      <c r="S227" s="29"/>
      <c r="T227" s="29"/>
      <c r="U227" s="29"/>
      <c r="V227" s="29"/>
      <c r="W227" s="29"/>
      <c r="X227" s="29"/>
      <c r="Y227" s="85"/>
      <c r="Z227" s="129" t="s">
        <v>80</v>
      </c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 t="s">
        <v>80</v>
      </c>
      <c r="AL227" s="85" t="s">
        <v>80</v>
      </c>
      <c r="AM227" s="129" t="s">
        <v>80</v>
      </c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 t="s">
        <v>80</v>
      </c>
      <c r="AY227" s="85" t="s">
        <v>80</v>
      </c>
      <c r="AZ227" s="129" t="s">
        <v>80</v>
      </c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 t="s">
        <v>80</v>
      </c>
      <c r="BL227" s="85" t="s">
        <v>80</v>
      </c>
      <c r="BM227" s="112" t="s">
        <v>80</v>
      </c>
      <c r="BN227" s="29">
        <v>700</v>
      </c>
    </row>
    <row r="228" spans="1:66" x14ac:dyDescent="0.25">
      <c r="A228" s="244">
        <v>44141</v>
      </c>
      <c r="B228" s="112"/>
      <c r="C228" s="117">
        <v>53</v>
      </c>
      <c r="D228" s="74"/>
      <c r="E228" s="226">
        <v>225</v>
      </c>
      <c r="F228" s="117">
        <v>7.89</v>
      </c>
      <c r="G228" s="118">
        <v>3.08</v>
      </c>
      <c r="H228" s="117">
        <v>7.8</v>
      </c>
      <c r="I228" s="118">
        <v>7.24</v>
      </c>
      <c r="J228" s="117">
        <v>7.87</v>
      </c>
      <c r="K228" s="74">
        <v>5.58</v>
      </c>
      <c r="L228" s="118">
        <v>860</v>
      </c>
      <c r="M228" s="130" t="s">
        <v>80</v>
      </c>
      <c r="N228" s="74"/>
      <c r="O228" s="84"/>
      <c r="P228" s="84"/>
      <c r="Q228" s="84"/>
      <c r="R228" s="29"/>
      <c r="S228" s="29"/>
      <c r="T228" s="29"/>
      <c r="U228" s="29"/>
      <c r="V228" s="29"/>
      <c r="W228" s="29"/>
      <c r="X228" s="29"/>
      <c r="Y228" s="85"/>
      <c r="Z228" s="129" t="s">
        <v>80</v>
      </c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 t="s">
        <v>80</v>
      </c>
      <c r="AL228" s="85" t="s">
        <v>80</v>
      </c>
      <c r="AM228" s="129" t="s">
        <v>80</v>
      </c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 t="s">
        <v>80</v>
      </c>
      <c r="AY228" s="85" t="s">
        <v>80</v>
      </c>
      <c r="AZ228" s="129" t="s">
        <v>80</v>
      </c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 t="s">
        <v>80</v>
      </c>
      <c r="BL228" s="85" t="s">
        <v>80</v>
      </c>
      <c r="BM228" s="112" t="s">
        <v>80</v>
      </c>
      <c r="BN228" s="29">
        <v>700</v>
      </c>
    </row>
    <row r="229" spans="1:66" x14ac:dyDescent="0.25">
      <c r="A229" s="244">
        <v>44142</v>
      </c>
      <c r="B229" s="112"/>
      <c r="C229" s="117">
        <v>54</v>
      </c>
      <c r="D229" s="74"/>
      <c r="E229" s="226">
        <v>200</v>
      </c>
      <c r="F229" s="29">
        <v>7.96</v>
      </c>
      <c r="G229" s="118">
        <v>4.03</v>
      </c>
      <c r="H229" s="117">
        <v>7.81</v>
      </c>
      <c r="I229" s="118">
        <v>8.02</v>
      </c>
      <c r="J229" s="117">
        <v>7.7</v>
      </c>
      <c r="K229" s="74">
        <v>2.68</v>
      </c>
      <c r="L229" s="118">
        <v>840</v>
      </c>
      <c r="M229" s="130" t="s">
        <v>80</v>
      </c>
      <c r="N229" s="74"/>
      <c r="O229" s="84"/>
      <c r="P229" s="84"/>
      <c r="Q229" s="84"/>
      <c r="R229" s="29"/>
      <c r="S229" s="29"/>
      <c r="T229" s="29"/>
      <c r="U229" s="29"/>
      <c r="V229" s="29"/>
      <c r="W229" s="29"/>
      <c r="X229" s="29"/>
      <c r="Y229" s="85"/>
      <c r="Z229" s="129" t="s">
        <v>80</v>
      </c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 t="s">
        <v>80</v>
      </c>
      <c r="AL229" s="85" t="s">
        <v>80</v>
      </c>
      <c r="AM229" s="129" t="s">
        <v>80</v>
      </c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 t="s">
        <v>80</v>
      </c>
      <c r="AY229" s="85" t="s">
        <v>80</v>
      </c>
      <c r="AZ229" s="129" t="s">
        <v>80</v>
      </c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 t="s">
        <v>80</v>
      </c>
      <c r="BL229" s="85" t="s">
        <v>80</v>
      </c>
      <c r="BM229" s="112" t="s">
        <v>80</v>
      </c>
      <c r="BN229" s="29">
        <v>700</v>
      </c>
    </row>
    <row r="230" spans="1:66" x14ac:dyDescent="0.25">
      <c r="A230" s="244">
        <v>44143</v>
      </c>
      <c r="B230" s="112"/>
      <c r="C230" s="117">
        <v>97</v>
      </c>
      <c r="D230" s="74"/>
      <c r="E230" s="226" t="s">
        <v>80</v>
      </c>
      <c r="F230" s="29">
        <v>7.91</v>
      </c>
      <c r="G230" s="118">
        <v>3.29</v>
      </c>
      <c r="H230" s="117">
        <v>7.94</v>
      </c>
      <c r="I230" s="118">
        <v>7.49</v>
      </c>
      <c r="J230" s="117">
        <v>7.79</v>
      </c>
      <c r="K230" s="74">
        <v>2.5</v>
      </c>
      <c r="L230" s="118">
        <v>890</v>
      </c>
      <c r="M230" s="130" t="s">
        <v>80</v>
      </c>
      <c r="N230" s="74"/>
      <c r="O230" s="84"/>
      <c r="P230" s="84"/>
      <c r="Q230" s="84"/>
      <c r="R230" s="29"/>
      <c r="S230" s="29"/>
      <c r="T230" s="29"/>
      <c r="U230" s="29"/>
      <c r="V230" s="29"/>
      <c r="W230" s="29"/>
      <c r="X230" s="29"/>
      <c r="Y230" s="85"/>
      <c r="Z230" s="129" t="s">
        <v>80</v>
      </c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 t="s">
        <v>80</v>
      </c>
      <c r="AL230" s="85" t="s">
        <v>80</v>
      </c>
      <c r="AM230" s="129" t="s">
        <v>80</v>
      </c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 t="s">
        <v>80</v>
      </c>
      <c r="AY230" s="85" t="s">
        <v>80</v>
      </c>
      <c r="AZ230" s="129" t="s">
        <v>80</v>
      </c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 t="s">
        <v>80</v>
      </c>
      <c r="BL230" s="85" t="s">
        <v>80</v>
      </c>
      <c r="BM230" s="112" t="s">
        <v>80</v>
      </c>
      <c r="BN230" s="29">
        <v>700</v>
      </c>
    </row>
    <row r="231" spans="1:66" x14ac:dyDescent="0.25">
      <c r="A231" s="244">
        <v>44144</v>
      </c>
      <c r="B231" s="112"/>
      <c r="C231" s="117">
        <v>50</v>
      </c>
      <c r="D231" s="74"/>
      <c r="E231" s="226" t="s">
        <v>80</v>
      </c>
      <c r="F231" s="117">
        <v>7.72</v>
      </c>
      <c r="G231" s="118">
        <v>7.86</v>
      </c>
      <c r="H231" s="117">
        <v>7.77</v>
      </c>
      <c r="I231" s="118">
        <v>7.69</v>
      </c>
      <c r="J231" s="117">
        <v>7.83</v>
      </c>
      <c r="K231" s="74">
        <v>5.12</v>
      </c>
      <c r="L231" s="118">
        <v>900</v>
      </c>
      <c r="M231" s="130" t="s">
        <v>80</v>
      </c>
      <c r="N231" s="74"/>
      <c r="O231" s="84"/>
      <c r="P231" s="84"/>
      <c r="Q231" s="84"/>
      <c r="R231" s="29"/>
      <c r="S231" s="29"/>
      <c r="T231" s="29"/>
      <c r="U231" s="29"/>
      <c r="V231" s="29"/>
      <c r="W231" s="29"/>
      <c r="X231" s="29"/>
      <c r="Y231" s="85"/>
      <c r="Z231" s="129" t="s">
        <v>80</v>
      </c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 t="s">
        <v>80</v>
      </c>
      <c r="AL231" s="85" t="s">
        <v>80</v>
      </c>
      <c r="AM231" s="129" t="s">
        <v>80</v>
      </c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 t="s">
        <v>80</v>
      </c>
      <c r="AY231" s="85" t="s">
        <v>80</v>
      </c>
      <c r="AZ231" s="129" t="s">
        <v>80</v>
      </c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 t="s">
        <v>80</v>
      </c>
      <c r="BL231" s="85" t="s">
        <v>80</v>
      </c>
      <c r="BM231" s="137" t="s">
        <v>80</v>
      </c>
      <c r="BN231" s="29">
        <v>700</v>
      </c>
    </row>
    <row r="232" spans="1:66" x14ac:dyDescent="0.25">
      <c r="A232" s="244">
        <v>44145</v>
      </c>
      <c r="B232" s="112"/>
      <c r="C232" s="117">
        <v>53</v>
      </c>
      <c r="D232" s="74"/>
      <c r="E232" s="226" t="s">
        <v>80</v>
      </c>
      <c r="F232" s="117">
        <v>7.7</v>
      </c>
      <c r="G232" s="118">
        <v>7.41</v>
      </c>
      <c r="H232" s="117">
        <v>7.83</v>
      </c>
      <c r="I232" s="118">
        <v>6.2</v>
      </c>
      <c r="J232" s="117">
        <v>7.9</v>
      </c>
      <c r="K232" s="74">
        <v>6.18</v>
      </c>
      <c r="L232" s="118">
        <v>920</v>
      </c>
      <c r="M232" s="130">
        <v>0.34722222222222227</v>
      </c>
      <c r="N232" s="74">
        <v>7.1</v>
      </c>
      <c r="O232" s="84">
        <v>27</v>
      </c>
      <c r="P232" s="84">
        <v>0.65</v>
      </c>
      <c r="Q232" s="84">
        <v>33</v>
      </c>
      <c r="R232" s="29">
        <v>38</v>
      </c>
      <c r="S232" s="29">
        <v>8.9</v>
      </c>
      <c r="T232" s="29">
        <v>8.1</v>
      </c>
      <c r="U232" s="29">
        <v>1400</v>
      </c>
      <c r="V232" s="29">
        <v>930</v>
      </c>
      <c r="W232" s="29">
        <v>24</v>
      </c>
      <c r="X232" s="29"/>
      <c r="Y232" s="85"/>
      <c r="Z232" s="129">
        <v>0.34722222222222227</v>
      </c>
      <c r="AA232" s="29">
        <v>7.7</v>
      </c>
      <c r="AB232" s="29">
        <v>1.8</v>
      </c>
      <c r="AC232" s="29">
        <v>0.26</v>
      </c>
      <c r="AD232" s="29">
        <v>34</v>
      </c>
      <c r="AE232" s="29">
        <v>35</v>
      </c>
      <c r="AF232" s="29">
        <v>8.6</v>
      </c>
      <c r="AG232" s="29">
        <v>8.1999999999999993</v>
      </c>
      <c r="AH232" s="29" t="s">
        <v>272</v>
      </c>
      <c r="AI232" s="29" t="s">
        <v>272</v>
      </c>
      <c r="AJ232" s="29">
        <v>0.15</v>
      </c>
      <c r="AK232" s="29">
        <v>840</v>
      </c>
      <c r="AL232" s="85">
        <v>7.68</v>
      </c>
      <c r="AM232" s="129">
        <v>0.34722222222222227</v>
      </c>
      <c r="AN232" s="29">
        <v>0.63</v>
      </c>
      <c r="AO232" s="29">
        <v>11</v>
      </c>
      <c r="AP232" s="29">
        <v>9.7000000000000003E-3</v>
      </c>
      <c r="AQ232" s="29">
        <v>7.0000000000000007E-2</v>
      </c>
      <c r="AR232" s="29">
        <v>0.64</v>
      </c>
      <c r="AS232" s="29">
        <v>3.5999999999999997E-2</v>
      </c>
      <c r="AT232" s="29">
        <v>1.2999999999999999E-2</v>
      </c>
      <c r="AU232" s="29">
        <v>1400</v>
      </c>
      <c r="AV232" s="29">
        <v>1200</v>
      </c>
      <c r="AW232" s="29">
        <v>5.4</v>
      </c>
      <c r="AX232" s="29">
        <v>1900</v>
      </c>
      <c r="AY232" s="85">
        <v>6.46</v>
      </c>
      <c r="AZ232" s="129">
        <v>0.34722222222222227</v>
      </c>
      <c r="BA232" s="29">
        <v>1.1000000000000001</v>
      </c>
      <c r="BB232" s="29">
        <v>31</v>
      </c>
      <c r="BC232" s="29">
        <v>0.02</v>
      </c>
      <c r="BD232" s="29">
        <v>2.5000000000000001E-2</v>
      </c>
      <c r="BE232" s="29">
        <v>0.39</v>
      </c>
      <c r="BF232" s="29">
        <v>3.5000000000000003E-2</v>
      </c>
      <c r="BG232" s="29">
        <v>1.4999999999999999E-2</v>
      </c>
      <c r="BH232" s="29">
        <v>2800</v>
      </c>
      <c r="BI232" s="29">
        <v>2500</v>
      </c>
      <c r="BJ232" s="29">
        <v>5.0999999999999996</v>
      </c>
      <c r="BK232" s="29">
        <v>265</v>
      </c>
      <c r="BL232" s="85">
        <v>6.84</v>
      </c>
      <c r="BM232" s="112">
        <v>0.34722222222222227</v>
      </c>
      <c r="BN232" s="29">
        <v>700</v>
      </c>
    </row>
    <row r="233" spans="1:66" x14ac:dyDescent="0.25">
      <c r="A233" s="244">
        <v>44146</v>
      </c>
      <c r="B233" s="112"/>
      <c r="C233" s="117">
        <v>88</v>
      </c>
      <c r="D233" s="74"/>
      <c r="E233" s="226">
        <v>48</v>
      </c>
      <c r="F233" s="117">
        <v>7.64</v>
      </c>
      <c r="G233" s="118">
        <v>5.83</v>
      </c>
      <c r="H233" s="117">
        <v>7.65</v>
      </c>
      <c r="I233" s="118">
        <v>5.09</v>
      </c>
      <c r="J233" s="117">
        <v>7.87</v>
      </c>
      <c r="K233" s="74">
        <v>6.28</v>
      </c>
      <c r="L233" s="118">
        <v>960</v>
      </c>
      <c r="M233" s="130" t="s">
        <v>80</v>
      </c>
      <c r="N233" s="74"/>
      <c r="O233" s="84"/>
      <c r="P233" s="84"/>
      <c r="Q233" s="84"/>
      <c r="R233" s="29"/>
      <c r="S233" s="29"/>
      <c r="T233" s="29"/>
      <c r="U233" s="29"/>
      <c r="V233" s="29"/>
      <c r="W233" s="29"/>
      <c r="X233" s="29"/>
      <c r="Y233" s="85"/>
      <c r="Z233" s="129" t="s">
        <v>80</v>
      </c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 t="s">
        <v>80</v>
      </c>
      <c r="AL233" s="85" t="s">
        <v>80</v>
      </c>
      <c r="AM233" s="129" t="s">
        <v>80</v>
      </c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 t="s">
        <v>80</v>
      </c>
      <c r="AY233" s="85" t="s">
        <v>80</v>
      </c>
      <c r="AZ233" s="129" t="s">
        <v>80</v>
      </c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 t="s">
        <v>80</v>
      </c>
      <c r="BL233" s="85" t="s">
        <v>80</v>
      </c>
      <c r="BM233" s="112" t="s">
        <v>80</v>
      </c>
      <c r="BN233" s="29">
        <v>700</v>
      </c>
    </row>
    <row r="234" spans="1:66" x14ac:dyDescent="0.25">
      <c r="A234" s="244">
        <v>44147</v>
      </c>
      <c r="B234" s="112">
        <v>0</v>
      </c>
      <c r="C234" s="117">
        <v>73</v>
      </c>
      <c r="D234" s="74"/>
      <c r="E234" s="226">
        <v>228</v>
      </c>
      <c r="F234" s="117">
        <v>7.69</v>
      </c>
      <c r="G234" s="118">
        <v>4.34</v>
      </c>
      <c r="H234" s="117">
        <v>7.72</v>
      </c>
      <c r="I234" s="118">
        <v>5.34</v>
      </c>
      <c r="J234" s="117">
        <v>7.79</v>
      </c>
      <c r="K234" s="74">
        <v>6.06</v>
      </c>
      <c r="L234" s="118">
        <v>880</v>
      </c>
      <c r="M234" s="130" t="s">
        <v>80</v>
      </c>
      <c r="N234" s="74"/>
      <c r="O234" s="84"/>
      <c r="P234" s="84"/>
      <c r="Q234" s="84"/>
      <c r="R234" s="29"/>
      <c r="S234" s="29"/>
      <c r="T234" s="29"/>
      <c r="U234" s="29"/>
      <c r="V234" s="29"/>
      <c r="W234" s="29"/>
      <c r="X234" s="29"/>
      <c r="Y234" s="85"/>
      <c r="Z234" s="129" t="s">
        <v>80</v>
      </c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 t="s">
        <v>80</v>
      </c>
      <c r="AL234" s="85" t="s">
        <v>80</v>
      </c>
      <c r="AM234" s="129" t="s">
        <v>80</v>
      </c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 t="s">
        <v>80</v>
      </c>
      <c r="AY234" s="85" t="s">
        <v>80</v>
      </c>
      <c r="AZ234" s="129" t="s">
        <v>80</v>
      </c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 t="s">
        <v>80</v>
      </c>
      <c r="BL234" s="85" t="s">
        <v>80</v>
      </c>
      <c r="BM234" s="137" t="s">
        <v>80</v>
      </c>
      <c r="BN234" s="29">
        <v>700</v>
      </c>
    </row>
    <row r="235" spans="1:66" x14ac:dyDescent="0.25">
      <c r="A235" s="244">
        <v>44148</v>
      </c>
      <c r="B235" s="112">
        <v>0</v>
      </c>
      <c r="C235" s="117">
        <v>79</v>
      </c>
      <c r="D235" s="74"/>
      <c r="E235" s="226">
        <v>190</v>
      </c>
      <c r="F235" s="117">
        <v>7.92</v>
      </c>
      <c r="G235" s="118">
        <v>7.8</v>
      </c>
      <c r="H235" s="117">
        <v>8.01</v>
      </c>
      <c r="I235" s="118">
        <v>7.91</v>
      </c>
      <c r="J235" s="117">
        <v>7.89</v>
      </c>
      <c r="K235" s="74">
        <v>6.99</v>
      </c>
      <c r="L235" s="118">
        <v>850</v>
      </c>
      <c r="M235" s="130" t="s">
        <v>80</v>
      </c>
      <c r="N235" s="74"/>
      <c r="O235" s="84"/>
      <c r="P235" s="84"/>
      <c r="Q235" s="84"/>
      <c r="R235" s="29"/>
      <c r="S235" s="29"/>
      <c r="T235" s="29"/>
      <c r="U235" s="29"/>
      <c r="V235" s="29"/>
      <c r="W235" s="29"/>
      <c r="X235" s="29"/>
      <c r="Y235" s="85"/>
      <c r="Z235" s="129" t="s">
        <v>80</v>
      </c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 t="s">
        <v>80</v>
      </c>
      <c r="AL235" s="85" t="s">
        <v>80</v>
      </c>
      <c r="AM235" s="129" t="s">
        <v>80</v>
      </c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 t="s">
        <v>80</v>
      </c>
      <c r="AY235" s="85" t="s">
        <v>80</v>
      </c>
      <c r="AZ235" s="129" t="s">
        <v>80</v>
      </c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 t="s">
        <v>80</v>
      </c>
      <c r="BL235" s="85" t="s">
        <v>80</v>
      </c>
      <c r="BM235" s="112" t="s">
        <v>80</v>
      </c>
      <c r="BN235" s="29">
        <v>700</v>
      </c>
    </row>
    <row r="236" spans="1:66" x14ac:dyDescent="0.25">
      <c r="A236" s="244">
        <v>44149</v>
      </c>
      <c r="B236" s="112">
        <v>0</v>
      </c>
      <c r="C236" s="117">
        <v>69</v>
      </c>
      <c r="D236" s="74"/>
      <c r="E236" s="226" t="s">
        <v>80</v>
      </c>
      <c r="F236" s="29">
        <v>7.65</v>
      </c>
      <c r="G236" s="118">
        <v>2.8690000000000002</v>
      </c>
      <c r="H236" s="117">
        <v>7.67</v>
      </c>
      <c r="I236" s="144">
        <v>4.29</v>
      </c>
      <c r="J236" s="117"/>
      <c r="K236" s="74"/>
      <c r="L236" s="118" t="s">
        <v>80</v>
      </c>
      <c r="M236" s="130" t="s">
        <v>80</v>
      </c>
      <c r="N236" s="74"/>
      <c r="O236" s="84"/>
      <c r="P236" s="84"/>
      <c r="Q236" s="84"/>
      <c r="R236" s="29"/>
      <c r="S236" s="29"/>
      <c r="T236" s="29"/>
      <c r="U236" s="29"/>
      <c r="V236" s="29"/>
      <c r="W236" s="29"/>
      <c r="X236" s="29"/>
      <c r="Y236" s="85"/>
      <c r="Z236" s="129" t="s">
        <v>80</v>
      </c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 t="s">
        <v>80</v>
      </c>
      <c r="AL236" s="85" t="s">
        <v>80</v>
      </c>
      <c r="AM236" s="129" t="s">
        <v>80</v>
      </c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 t="s">
        <v>80</v>
      </c>
      <c r="AY236" s="85" t="s">
        <v>80</v>
      </c>
      <c r="AZ236" s="129" t="s">
        <v>80</v>
      </c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 t="s">
        <v>80</v>
      </c>
      <c r="BL236" s="85" t="s">
        <v>80</v>
      </c>
      <c r="BM236" s="137" t="s">
        <v>80</v>
      </c>
      <c r="BN236" s="29">
        <v>700</v>
      </c>
    </row>
    <row r="237" spans="1:66" x14ac:dyDescent="0.25">
      <c r="A237" s="244">
        <v>44150</v>
      </c>
      <c r="B237" s="112">
        <v>0</v>
      </c>
      <c r="C237" s="117">
        <v>90</v>
      </c>
      <c r="D237" s="74"/>
      <c r="E237" s="226" t="s">
        <v>80</v>
      </c>
      <c r="F237" s="29">
        <v>7.65</v>
      </c>
      <c r="G237" s="118">
        <v>5.05</v>
      </c>
      <c r="H237" s="117">
        <v>7.82</v>
      </c>
      <c r="I237" s="118">
        <v>7.02</v>
      </c>
      <c r="J237" s="117"/>
      <c r="K237" s="74">
        <v>22.3</v>
      </c>
      <c r="L237" s="118">
        <v>920</v>
      </c>
      <c r="M237" s="130" t="s">
        <v>80</v>
      </c>
      <c r="N237" s="74"/>
      <c r="O237" s="84"/>
      <c r="P237" s="84"/>
      <c r="Q237" s="84"/>
      <c r="R237" s="29"/>
      <c r="S237" s="29"/>
      <c r="T237" s="29"/>
      <c r="U237" s="29"/>
      <c r="V237" s="29"/>
      <c r="W237" s="29"/>
      <c r="X237" s="29"/>
      <c r="Y237" s="85"/>
      <c r="Z237" s="129" t="s">
        <v>80</v>
      </c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 t="s">
        <v>80</v>
      </c>
      <c r="AL237" s="85" t="s">
        <v>80</v>
      </c>
      <c r="AM237" s="129" t="s">
        <v>80</v>
      </c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 t="s">
        <v>80</v>
      </c>
      <c r="AY237" s="85" t="s">
        <v>80</v>
      </c>
      <c r="AZ237" s="129" t="s">
        <v>80</v>
      </c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 t="s">
        <v>80</v>
      </c>
      <c r="BL237" s="85" t="s">
        <v>80</v>
      </c>
      <c r="BM237" s="137" t="s">
        <v>80</v>
      </c>
      <c r="BN237" s="29">
        <v>700</v>
      </c>
    </row>
    <row r="238" spans="1:66" x14ac:dyDescent="0.25">
      <c r="A238" s="244">
        <v>44151</v>
      </c>
      <c r="B238" s="112">
        <v>0</v>
      </c>
      <c r="C238" s="117">
        <v>79</v>
      </c>
      <c r="D238" s="74"/>
      <c r="E238" s="226" t="s">
        <v>80</v>
      </c>
      <c r="F238" s="117">
        <v>7.66</v>
      </c>
      <c r="G238" s="118">
        <v>6.3</v>
      </c>
      <c r="H238" s="117">
        <v>7.79</v>
      </c>
      <c r="I238" s="118">
        <v>7.11</v>
      </c>
      <c r="J238" s="117">
        <v>7.91</v>
      </c>
      <c r="K238" s="74">
        <v>6.6</v>
      </c>
      <c r="L238" s="118">
        <v>950</v>
      </c>
      <c r="M238" s="130" t="s">
        <v>80</v>
      </c>
      <c r="N238" s="74"/>
      <c r="O238" s="84"/>
      <c r="P238" s="84"/>
      <c r="Q238" s="84"/>
      <c r="R238" s="29"/>
      <c r="S238" s="29"/>
      <c r="T238" s="29"/>
      <c r="U238" s="29"/>
      <c r="V238" s="29"/>
      <c r="W238" s="29"/>
      <c r="X238" s="29"/>
      <c r="Y238" s="85"/>
      <c r="Z238" s="129" t="s">
        <v>80</v>
      </c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 t="s">
        <v>80</v>
      </c>
      <c r="AL238" s="85" t="s">
        <v>80</v>
      </c>
      <c r="AM238" s="129" t="s">
        <v>80</v>
      </c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 t="s">
        <v>80</v>
      </c>
      <c r="AY238" s="85" t="s">
        <v>80</v>
      </c>
      <c r="AZ238" s="129" t="s">
        <v>80</v>
      </c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 t="s">
        <v>80</v>
      </c>
      <c r="BL238" s="85" t="s">
        <v>80</v>
      </c>
      <c r="BM238" s="112" t="s">
        <v>80</v>
      </c>
      <c r="BN238" s="29">
        <v>700</v>
      </c>
    </row>
    <row r="239" spans="1:66" x14ac:dyDescent="0.25">
      <c r="A239" s="244">
        <v>44152</v>
      </c>
      <c r="B239" s="112">
        <v>0.6</v>
      </c>
      <c r="C239" s="117">
        <v>63</v>
      </c>
      <c r="D239" s="74"/>
      <c r="E239" s="226">
        <v>0</v>
      </c>
      <c r="F239" s="117">
        <v>7.28</v>
      </c>
      <c r="G239" s="118">
        <v>2.12</v>
      </c>
      <c r="H239" s="117">
        <v>7.35</v>
      </c>
      <c r="I239" s="118">
        <v>4.33</v>
      </c>
      <c r="J239" s="117">
        <v>7.42</v>
      </c>
      <c r="K239" s="74">
        <v>7.77</v>
      </c>
      <c r="L239" s="118">
        <v>950</v>
      </c>
      <c r="M239" s="130" t="s">
        <v>80</v>
      </c>
      <c r="N239" s="74"/>
      <c r="O239" s="84"/>
      <c r="P239" s="84"/>
      <c r="Q239" s="84"/>
      <c r="R239" s="29"/>
      <c r="S239" s="29"/>
      <c r="T239" s="29"/>
      <c r="U239" s="29"/>
      <c r="V239" s="29"/>
      <c r="W239" s="29"/>
      <c r="X239" s="29"/>
      <c r="Y239" s="85"/>
      <c r="Z239" s="129" t="s">
        <v>80</v>
      </c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 t="s">
        <v>80</v>
      </c>
      <c r="AL239" s="85" t="s">
        <v>80</v>
      </c>
      <c r="AM239" s="129" t="s">
        <v>80</v>
      </c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 t="s">
        <v>80</v>
      </c>
      <c r="AY239" s="85" t="s">
        <v>80</v>
      </c>
      <c r="AZ239" s="129" t="s">
        <v>80</v>
      </c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 t="s">
        <v>80</v>
      </c>
      <c r="BL239" s="85" t="s">
        <v>80</v>
      </c>
      <c r="BM239" s="137" t="s">
        <v>80</v>
      </c>
      <c r="BN239" s="29">
        <v>700</v>
      </c>
    </row>
    <row r="240" spans="1:66" x14ac:dyDescent="0.25">
      <c r="A240" s="244">
        <v>44153</v>
      </c>
      <c r="B240" s="112">
        <v>0</v>
      </c>
      <c r="C240" s="117">
        <v>62</v>
      </c>
      <c r="D240" s="74"/>
      <c r="E240" s="226">
        <v>203</v>
      </c>
      <c r="F240" s="117">
        <v>7.28</v>
      </c>
      <c r="G240" s="118">
        <v>4.01</v>
      </c>
      <c r="H240" s="117">
        <v>7.4</v>
      </c>
      <c r="I240" s="118">
        <v>6.41</v>
      </c>
      <c r="J240" s="117">
        <v>7.73</v>
      </c>
      <c r="K240" s="74">
        <v>6.24</v>
      </c>
      <c r="L240" s="118">
        <v>900</v>
      </c>
      <c r="M240" s="130" t="s">
        <v>80</v>
      </c>
      <c r="N240" s="74"/>
      <c r="O240" s="84"/>
      <c r="P240" s="84"/>
      <c r="Q240" s="84"/>
      <c r="R240" s="29"/>
      <c r="S240" s="29"/>
      <c r="T240" s="29"/>
      <c r="U240" s="29"/>
      <c r="V240" s="29"/>
      <c r="W240" s="29"/>
      <c r="X240" s="29"/>
      <c r="Y240" s="85"/>
      <c r="Z240" s="129" t="s">
        <v>80</v>
      </c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 t="s">
        <v>80</v>
      </c>
      <c r="AL240" s="85" t="s">
        <v>80</v>
      </c>
      <c r="AM240" s="129" t="s">
        <v>80</v>
      </c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 t="s">
        <v>80</v>
      </c>
      <c r="AY240" s="85" t="s">
        <v>80</v>
      </c>
      <c r="AZ240" s="129" t="s">
        <v>80</v>
      </c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 t="s">
        <v>80</v>
      </c>
      <c r="BL240" s="85" t="s">
        <v>80</v>
      </c>
      <c r="BM240" s="112" t="s">
        <v>80</v>
      </c>
      <c r="BN240" s="29">
        <v>700</v>
      </c>
    </row>
    <row r="241" spans="1:66" x14ac:dyDescent="0.25">
      <c r="A241" s="244">
        <v>44154</v>
      </c>
      <c r="B241" s="112">
        <v>0</v>
      </c>
      <c r="C241" s="117">
        <v>70</v>
      </c>
      <c r="D241" s="74"/>
      <c r="E241" s="226">
        <v>1</v>
      </c>
      <c r="F241" s="117">
        <v>7.12</v>
      </c>
      <c r="G241" s="118">
        <v>6.26</v>
      </c>
      <c r="H241" s="117">
        <v>7.16</v>
      </c>
      <c r="I241" s="118">
        <v>6.96</v>
      </c>
      <c r="J241" s="117">
        <v>7.78</v>
      </c>
      <c r="K241" s="74">
        <v>7.2</v>
      </c>
      <c r="L241" s="118">
        <v>930</v>
      </c>
      <c r="M241" s="130" t="s">
        <v>80</v>
      </c>
      <c r="N241" s="74"/>
      <c r="O241" s="84"/>
      <c r="P241" s="84"/>
      <c r="Q241" s="84"/>
      <c r="R241" s="29"/>
      <c r="S241" s="29"/>
      <c r="T241" s="29"/>
      <c r="U241" s="29"/>
      <c r="V241" s="29"/>
      <c r="W241" s="29"/>
      <c r="X241" s="29"/>
      <c r="Y241" s="85"/>
      <c r="Z241" s="129" t="s">
        <v>80</v>
      </c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 t="s">
        <v>80</v>
      </c>
      <c r="AL241" s="85" t="s">
        <v>80</v>
      </c>
      <c r="AM241" s="129" t="s">
        <v>80</v>
      </c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 t="s">
        <v>80</v>
      </c>
      <c r="AY241" s="85" t="s">
        <v>80</v>
      </c>
      <c r="AZ241" s="129" t="s">
        <v>80</v>
      </c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 t="s">
        <v>80</v>
      </c>
      <c r="BL241" s="85" t="s">
        <v>80</v>
      </c>
      <c r="BM241" s="112" t="s">
        <v>80</v>
      </c>
      <c r="BN241" s="29">
        <v>700</v>
      </c>
    </row>
    <row r="242" spans="1:66" x14ac:dyDescent="0.25">
      <c r="A242" s="244">
        <v>44155</v>
      </c>
      <c r="B242" s="112">
        <v>0</v>
      </c>
      <c r="C242" s="117">
        <v>62</v>
      </c>
      <c r="D242" s="74"/>
      <c r="E242" s="226">
        <v>94</v>
      </c>
      <c r="F242" s="117">
        <v>6.54</v>
      </c>
      <c r="G242" s="118">
        <v>6.89</v>
      </c>
      <c r="H242" s="117">
        <v>6.43</v>
      </c>
      <c r="I242" s="118">
        <v>7.57</v>
      </c>
      <c r="J242" s="117">
        <v>7.71</v>
      </c>
      <c r="K242" s="74">
        <v>6.25</v>
      </c>
      <c r="L242" s="118">
        <v>910</v>
      </c>
      <c r="M242" s="130" t="s">
        <v>80</v>
      </c>
      <c r="N242" s="74"/>
      <c r="O242" s="84"/>
      <c r="P242" s="84"/>
      <c r="Q242" s="84"/>
      <c r="R242" s="29"/>
      <c r="S242" s="29"/>
      <c r="T242" s="29"/>
      <c r="U242" s="29"/>
      <c r="V242" s="29"/>
      <c r="W242" s="29"/>
      <c r="X242" s="29"/>
      <c r="Y242" s="85"/>
      <c r="Z242" s="129" t="s">
        <v>80</v>
      </c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 t="s">
        <v>80</v>
      </c>
      <c r="AL242" s="85" t="s">
        <v>80</v>
      </c>
      <c r="AM242" s="129" t="s">
        <v>80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 t="s">
        <v>80</v>
      </c>
      <c r="AY242" s="85" t="s">
        <v>80</v>
      </c>
      <c r="AZ242" s="129" t="s">
        <v>80</v>
      </c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 t="s">
        <v>80</v>
      </c>
      <c r="BL242" s="85" t="s">
        <v>80</v>
      </c>
      <c r="BM242" s="112" t="s">
        <v>80</v>
      </c>
      <c r="BN242" s="29">
        <v>700</v>
      </c>
    </row>
    <row r="243" spans="1:66" x14ac:dyDescent="0.25">
      <c r="A243" s="244">
        <v>44156</v>
      </c>
      <c r="B243" s="112">
        <v>0</v>
      </c>
      <c r="C243" s="117">
        <v>35</v>
      </c>
      <c r="D243" s="74"/>
      <c r="E243" s="226">
        <v>138</v>
      </c>
      <c r="F243" s="117">
        <v>6.76</v>
      </c>
      <c r="G243" s="118">
        <v>6.55</v>
      </c>
      <c r="H243" s="117">
        <v>6.57</v>
      </c>
      <c r="I243" s="118">
        <v>8.2200000000000006</v>
      </c>
      <c r="J243" s="117">
        <v>7.54</v>
      </c>
      <c r="K243" s="74">
        <v>2.63</v>
      </c>
      <c r="L243" s="118">
        <v>830</v>
      </c>
      <c r="M243" s="130" t="s">
        <v>80</v>
      </c>
      <c r="N243" s="74"/>
      <c r="O243" s="84"/>
      <c r="P243" s="84"/>
      <c r="Q243" s="84"/>
      <c r="R243" s="29"/>
      <c r="S243" s="29"/>
      <c r="T243" s="29"/>
      <c r="U243" s="29"/>
      <c r="V243" s="29"/>
      <c r="W243" s="29"/>
      <c r="X243" s="29"/>
      <c r="Y243" s="85"/>
      <c r="Z243" s="129" t="s">
        <v>80</v>
      </c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 t="s">
        <v>80</v>
      </c>
      <c r="AL243" s="85" t="s">
        <v>80</v>
      </c>
      <c r="AM243" s="129" t="s">
        <v>80</v>
      </c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 t="s">
        <v>80</v>
      </c>
      <c r="AY243" s="85" t="s">
        <v>80</v>
      </c>
      <c r="AZ243" s="129" t="s">
        <v>80</v>
      </c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 t="s">
        <v>80</v>
      </c>
      <c r="BL243" s="85" t="s">
        <v>80</v>
      </c>
      <c r="BM243" s="137" t="s">
        <v>80</v>
      </c>
      <c r="BN243" s="29">
        <v>700</v>
      </c>
    </row>
    <row r="244" spans="1:66" x14ac:dyDescent="0.25">
      <c r="A244" s="244">
        <v>44157</v>
      </c>
      <c r="B244" s="112">
        <v>0</v>
      </c>
      <c r="C244" s="117">
        <v>83</v>
      </c>
      <c r="D244" s="74"/>
      <c r="E244" s="226">
        <v>100</v>
      </c>
      <c r="F244" s="117">
        <v>6.43</v>
      </c>
      <c r="G244" s="118">
        <v>5.92</v>
      </c>
      <c r="H244" s="117">
        <v>6.98</v>
      </c>
      <c r="I244" s="118">
        <v>7.4</v>
      </c>
      <c r="J244" s="117">
        <v>7.27</v>
      </c>
      <c r="K244" s="74">
        <v>1.01</v>
      </c>
      <c r="L244" s="118">
        <v>820</v>
      </c>
      <c r="M244" s="130" t="s">
        <v>80</v>
      </c>
      <c r="N244" s="74"/>
      <c r="O244" s="84"/>
      <c r="P244" s="84"/>
      <c r="Q244" s="84"/>
      <c r="R244" s="29"/>
      <c r="S244" s="29"/>
      <c r="T244" s="29"/>
      <c r="U244" s="29"/>
      <c r="V244" s="29"/>
      <c r="W244" s="29"/>
      <c r="X244" s="29"/>
      <c r="Y244" s="85"/>
      <c r="Z244" s="129" t="s">
        <v>80</v>
      </c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 t="s">
        <v>80</v>
      </c>
      <c r="AL244" s="85" t="s">
        <v>80</v>
      </c>
      <c r="AM244" s="129" t="s">
        <v>80</v>
      </c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 t="s">
        <v>80</v>
      </c>
      <c r="AY244" s="85" t="s">
        <v>80</v>
      </c>
      <c r="AZ244" s="129" t="s">
        <v>80</v>
      </c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 t="s">
        <v>80</v>
      </c>
      <c r="BL244" s="85" t="s">
        <v>80</v>
      </c>
      <c r="BM244" s="112" t="s">
        <v>80</v>
      </c>
      <c r="BN244" s="29">
        <v>700</v>
      </c>
    </row>
    <row r="245" spans="1:66" x14ac:dyDescent="0.25">
      <c r="A245" s="244">
        <v>44158</v>
      </c>
      <c r="B245" s="112">
        <v>0</v>
      </c>
      <c r="C245" s="117">
        <v>82</v>
      </c>
      <c r="D245" s="74"/>
      <c r="E245" s="226">
        <v>81</v>
      </c>
      <c r="F245" s="117">
        <v>7.05</v>
      </c>
      <c r="G245" s="118">
        <v>7.75</v>
      </c>
      <c r="H245" s="117">
        <v>6.94</v>
      </c>
      <c r="I245" s="118">
        <v>7.49</v>
      </c>
      <c r="J245" s="117">
        <v>7.23</v>
      </c>
      <c r="K245" s="74">
        <v>5.85</v>
      </c>
      <c r="L245" s="118">
        <v>820</v>
      </c>
      <c r="M245" s="130" t="s">
        <v>80</v>
      </c>
      <c r="N245" s="74"/>
      <c r="O245" s="84"/>
      <c r="P245" s="84"/>
      <c r="Q245" s="84"/>
      <c r="R245" s="29"/>
      <c r="S245" s="29"/>
      <c r="T245" s="29"/>
      <c r="U245" s="29"/>
      <c r="V245" s="29"/>
      <c r="W245" s="29"/>
      <c r="X245" s="29"/>
      <c r="Y245" s="85"/>
      <c r="Z245" s="129" t="s">
        <v>80</v>
      </c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 t="s">
        <v>80</v>
      </c>
      <c r="AL245" s="85" t="s">
        <v>80</v>
      </c>
      <c r="AM245" s="129" t="s">
        <v>80</v>
      </c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 t="s">
        <v>80</v>
      </c>
      <c r="AY245" s="85" t="s">
        <v>80</v>
      </c>
      <c r="AZ245" s="129" t="s">
        <v>80</v>
      </c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 t="s">
        <v>80</v>
      </c>
      <c r="BL245" s="85" t="s">
        <v>80</v>
      </c>
      <c r="BM245" s="112" t="s">
        <v>80</v>
      </c>
      <c r="BN245" s="29">
        <v>700</v>
      </c>
    </row>
    <row r="246" spans="1:66" x14ac:dyDescent="0.25">
      <c r="A246" s="244">
        <v>44159</v>
      </c>
      <c r="B246" s="112">
        <v>0</v>
      </c>
      <c r="C246" s="117">
        <v>60</v>
      </c>
      <c r="D246" s="74"/>
      <c r="E246" s="226">
        <v>310</v>
      </c>
      <c r="F246" s="117">
        <v>6.85</v>
      </c>
      <c r="G246" s="118">
        <v>7.98</v>
      </c>
      <c r="H246" s="117">
        <v>6.69</v>
      </c>
      <c r="I246" s="118">
        <v>8.27</v>
      </c>
      <c r="J246" s="117">
        <v>7.12</v>
      </c>
      <c r="K246" s="74">
        <v>5.94</v>
      </c>
      <c r="L246" s="118">
        <v>760</v>
      </c>
      <c r="M246" s="130" t="s">
        <v>80</v>
      </c>
      <c r="N246" s="74"/>
      <c r="O246" s="84"/>
      <c r="P246" s="84"/>
      <c r="Q246" s="84"/>
      <c r="R246" s="29"/>
      <c r="S246" s="29"/>
      <c r="T246" s="29"/>
      <c r="U246" s="29"/>
      <c r="V246" s="29"/>
      <c r="W246" s="29"/>
      <c r="X246" s="29"/>
      <c r="Y246" s="85"/>
      <c r="Z246" s="129" t="s">
        <v>80</v>
      </c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 t="s">
        <v>80</v>
      </c>
      <c r="AL246" s="85" t="s">
        <v>80</v>
      </c>
      <c r="AM246" s="129" t="s">
        <v>80</v>
      </c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 t="s">
        <v>80</v>
      </c>
      <c r="AY246" s="85" t="s">
        <v>80</v>
      </c>
      <c r="AZ246" s="129" t="s">
        <v>80</v>
      </c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 t="s">
        <v>80</v>
      </c>
      <c r="BL246" s="85" t="s">
        <v>80</v>
      </c>
      <c r="BM246" s="112" t="s">
        <v>80</v>
      </c>
      <c r="BN246" s="29">
        <v>700</v>
      </c>
    </row>
    <row r="247" spans="1:66" x14ac:dyDescent="0.25">
      <c r="A247" s="244">
        <v>44160</v>
      </c>
      <c r="B247" s="112">
        <v>27.6</v>
      </c>
      <c r="C247" s="117">
        <v>55</v>
      </c>
      <c r="D247" s="74"/>
      <c r="E247" s="226">
        <v>1</v>
      </c>
      <c r="F247" s="117">
        <v>6.51</v>
      </c>
      <c r="G247" s="118">
        <v>7.2</v>
      </c>
      <c r="H247" s="117">
        <v>6.54</v>
      </c>
      <c r="I247" s="118">
        <v>8.19</v>
      </c>
      <c r="J247" s="117">
        <v>6.99</v>
      </c>
      <c r="K247" s="74">
        <v>4.51</v>
      </c>
      <c r="L247" s="118">
        <v>850</v>
      </c>
      <c r="M247" s="130" t="s">
        <v>80</v>
      </c>
      <c r="N247" s="74"/>
      <c r="O247" s="84"/>
      <c r="P247" s="84"/>
      <c r="Q247" s="84"/>
      <c r="R247" s="29"/>
      <c r="S247" s="29"/>
      <c r="T247" s="29"/>
      <c r="U247" s="29"/>
      <c r="V247" s="29"/>
      <c r="W247" s="29"/>
      <c r="X247" s="29"/>
      <c r="Y247" s="85"/>
      <c r="Z247" s="129" t="s">
        <v>80</v>
      </c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 t="s">
        <v>80</v>
      </c>
      <c r="AL247" s="85" t="s">
        <v>80</v>
      </c>
      <c r="AM247" s="129" t="s">
        <v>80</v>
      </c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 t="s">
        <v>80</v>
      </c>
      <c r="AY247" s="85" t="s">
        <v>80</v>
      </c>
      <c r="AZ247" s="129" t="s">
        <v>80</v>
      </c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 t="s">
        <v>80</v>
      </c>
      <c r="BL247" s="85" t="s">
        <v>80</v>
      </c>
      <c r="BM247" s="112" t="s">
        <v>80</v>
      </c>
      <c r="BN247" s="29">
        <v>700</v>
      </c>
    </row>
    <row r="248" spans="1:66" x14ac:dyDescent="0.25">
      <c r="A248" s="244">
        <v>44161</v>
      </c>
      <c r="B248" s="112">
        <v>3</v>
      </c>
      <c r="C248" s="117">
        <v>78</v>
      </c>
      <c r="D248" s="74"/>
      <c r="E248" s="226">
        <v>0</v>
      </c>
      <c r="F248" s="117">
        <v>6.78</v>
      </c>
      <c r="G248" s="118">
        <v>7.23</v>
      </c>
      <c r="H248" s="117">
        <v>6.77</v>
      </c>
      <c r="I248" s="118">
        <v>8.27</v>
      </c>
      <c r="J248" s="117">
        <v>6.89</v>
      </c>
      <c r="K248" s="74">
        <v>11.13</v>
      </c>
      <c r="L248" s="118">
        <v>880</v>
      </c>
      <c r="M248" s="130" t="s">
        <v>80</v>
      </c>
      <c r="N248" s="74"/>
      <c r="O248" s="84"/>
      <c r="P248" s="84"/>
      <c r="Q248" s="84"/>
      <c r="R248" s="29"/>
      <c r="S248" s="29"/>
      <c r="T248" s="29"/>
      <c r="U248" s="29"/>
      <c r="V248" s="29"/>
      <c r="W248" s="29"/>
      <c r="X248" s="29"/>
      <c r="Y248" s="85"/>
      <c r="Z248" s="129" t="s">
        <v>80</v>
      </c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 t="s">
        <v>80</v>
      </c>
      <c r="AL248" s="85" t="s">
        <v>80</v>
      </c>
      <c r="AM248" s="129" t="s">
        <v>80</v>
      </c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 t="s">
        <v>80</v>
      </c>
      <c r="AY248" s="85" t="s">
        <v>80</v>
      </c>
      <c r="AZ248" s="129" t="s">
        <v>80</v>
      </c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 t="s">
        <v>80</v>
      </c>
      <c r="BL248" s="85" t="s">
        <v>80</v>
      </c>
      <c r="BM248" s="112" t="s">
        <v>80</v>
      </c>
      <c r="BN248" s="29">
        <v>700</v>
      </c>
    </row>
    <row r="249" spans="1:66" x14ac:dyDescent="0.25">
      <c r="A249" s="244">
        <v>44162</v>
      </c>
      <c r="B249" s="112">
        <v>0.4</v>
      </c>
      <c r="C249" s="117">
        <v>63</v>
      </c>
      <c r="D249" s="74"/>
      <c r="E249" s="226">
        <v>0</v>
      </c>
      <c r="F249" s="117">
        <v>6.88</v>
      </c>
      <c r="G249" s="118">
        <v>7.01</v>
      </c>
      <c r="H249" s="117">
        <v>6.8</v>
      </c>
      <c r="I249" s="118">
        <v>8.34</v>
      </c>
      <c r="J249" s="117">
        <v>6.79</v>
      </c>
      <c r="K249" s="74">
        <v>11.7</v>
      </c>
      <c r="L249" s="118">
        <v>900</v>
      </c>
      <c r="M249" s="130" t="s">
        <v>80</v>
      </c>
      <c r="N249" s="74"/>
      <c r="O249" s="84"/>
      <c r="P249" s="84"/>
      <c r="Q249" s="84"/>
      <c r="R249" s="29"/>
      <c r="S249" s="29"/>
      <c r="T249" s="29"/>
      <c r="U249" s="29"/>
      <c r="V249" s="29"/>
      <c r="W249" s="29"/>
      <c r="X249" s="29"/>
      <c r="Y249" s="85"/>
      <c r="Z249" s="129" t="s">
        <v>80</v>
      </c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 t="s">
        <v>80</v>
      </c>
      <c r="AL249" s="85" t="s">
        <v>80</v>
      </c>
      <c r="AM249" s="129" t="s">
        <v>80</v>
      </c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 t="s">
        <v>80</v>
      </c>
      <c r="AY249" s="85" t="s">
        <v>80</v>
      </c>
      <c r="AZ249" s="129" t="s">
        <v>80</v>
      </c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 t="s">
        <v>80</v>
      </c>
      <c r="BL249" s="85" t="s">
        <v>80</v>
      </c>
      <c r="BM249" s="112" t="s">
        <v>80</v>
      </c>
      <c r="BN249" s="29">
        <v>700</v>
      </c>
    </row>
    <row r="250" spans="1:66" x14ac:dyDescent="0.25">
      <c r="A250" s="244">
        <v>44163</v>
      </c>
      <c r="B250" s="112">
        <v>0</v>
      </c>
      <c r="C250" s="117">
        <v>72</v>
      </c>
      <c r="D250" s="74"/>
      <c r="E250" s="226">
        <v>0</v>
      </c>
      <c r="F250" s="117">
        <v>6.99</v>
      </c>
      <c r="G250" s="118">
        <v>6.71</v>
      </c>
      <c r="H250" s="117">
        <v>7.07</v>
      </c>
      <c r="I250" s="118">
        <v>8.01</v>
      </c>
      <c r="J250" s="117">
        <v>7.57</v>
      </c>
      <c r="K250" s="74">
        <v>10.41</v>
      </c>
      <c r="L250" s="118">
        <v>900</v>
      </c>
      <c r="M250" s="130" t="s">
        <v>80</v>
      </c>
      <c r="N250" s="74"/>
      <c r="O250" s="84"/>
      <c r="P250" s="84"/>
      <c r="Q250" s="84"/>
      <c r="R250" s="29"/>
      <c r="S250" s="29"/>
      <c r="T250" s="29"/>
      <c r="U250" s="29"/>
      <c r="V250" s="29"/>
      <c r="W250" s="29"/>
      <c r="X250" s="29"/>
      <c r="Y250" s="85"/>
      <c r="Z250" s="129" t="s">
        <v>80</v>
      </c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 t="s">
        <v>80</v>
      </c>
      <c r="AL250" s="85" t="s">
        <v>80</v>
      </c>
      <c r="AM250" s="129" t="s">
        <v>80</v>
      </c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 t="s">
        <v>80</v>
      </c>
      <c r="AY250" s="85" t="s">
        <v>80</v>
      </c>
      <c r="AZ250" s="129" t="s">
        <v>80</v>
      </c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 t="s">
        <v>80</v>
      </c>
      <c r="BL250" s="85" t="s">
        <v>80</v>
      </c>
      <c r="BM250" s="112" t="s">
        <v>80</v>
      </c>
      <c r="BN250" s="29">
        <v>700</v>
      </c>
    </row>
    <row r="251" spans="1:66" x14ac:dyDescent="0.25">
      <c r="A251" s="244">
        <v>44164</v>
      </c>
      <c r="B251" s="112">
        <v>0</v>
      </c>
      <c r="C251" s="117" t="s">
        <v>80</v>
      </c>
      <c r="D251" s="74"/>
      <c r="E251" s="226" t="s">
        <v>80</v>
      </c>
      <c r="F251" s="117" t="s">
        <v>80</v>
      </c>
      <c r="G251" s="118" t="s">
        <v>80</v>
      </c>
      <c r="H251" s="117" t="s">
        <v>80</v>
      </c>
      <c r="I251" s="118" t="s">
        <v>80</v>
      </c>
      <c r="J251" s="117" t="s">
        <v>80</v>
      </c>
      <c r="K251" s="74" t="s">
        <v>80</v>
      </c>
      <c r="L251" s="118" t="s">
        <v>80</v>
      </c>
      <c r="M251" s="130" t="s">
        <v>80</v>
      </c>
      <c r="N251" s="74"/>
      <c r="O251" s="84"/>
      <c r="P251" s="84"/>
      <c r="Q251" s="84"/>
      <c r="R251" s="29"/>
      <c r="S251" s="29"/>
      <c r="T251" s="29"/>
      <c r="U251" s="29"/>
      <c r="V251" s="29"/>
      <c r="W251" s="29"/>
      <c r="X251" s="29"/>
      <c r="Y251" s="85"/>
      <c r="Z251" s="129" t="s">
        <v>80</v>
      </c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 t="s">
        <v>80</v>
      </c>
      <c r="AL251" s="85" t="s">
        <v>80</v>
      </c>
      <c r="AM251" s="129" t="s">
        <v>80</v>
      </c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 t="s">
        <v>80</v>
      </c>
      <c r="AY251" s="85" t="s">
        <v>80</v>
      </c>
      <c r="AZ251" s="129" t="s">
        <v>80</v>
      </c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 t="s">
        <v>80</v>
      </c>
      <c r="BL251" s="85" t="s">
        <v>80</v>
      </c>
      <c r="BM251" s="112" t="s">
        <v>80</v>
      </c>
      <c r="BN251" s="29">
        <v>700</v>
      </c>
    </row>
    <row r="252" spans="1:66" ht="13.8" thickBot="1" x14ac:dyDescent="0.3">
      <c r="A252" s="245">
        <v>44165</v>
      </c>
      <c r="B252" s="114">
        <v>2.8</v>
      </c>
      <c r="C252" s="120">
        <v>61</v>
      </c>
      <c r="D252" s="88"/>
      <c r="E252" s="227">
        <v>0</v>
      </c>
      <c r="F252" s="120">
        <v>6.9</v>
      </c>
      <c r="G252" s="121">
        <v>7.19</v>
      </c>
      <c r="H252" s="120">
        <v>6.96</v>
      </c>
      <c r="I252" s="121">
        <v>8.27</v>
      </c>
      <c r="J252" s="120">
        <v>8.1199999999999992</v>
      </c>
      <c r="K252" s="88">
        <v>9.16</v>
      </c>
      <c r="L252" s="121">
        <v>960</v>
      </c>
      <c r="M252" s="135" t="s">
        <v>80</v>
      </c>
      <c r="N252" s="88"/>
      <c r="O252" s="89"/>
      <c r="P252" s="89"/>
      <c r="Q252" s="89"/>
      <c r="R252" s="90"/>
      <c r="S252" s="90"/>
      <c r="T252" s="90"/>
      <c r="U252" s="90"/>
      <c r="V252" s="90"/>
      <c r="W252" s="90"/>
      <c r="X252" s="90"/>
      <c r="Y252" s="91"/>
      <c r="Z252" s="134" t="s">
        <v>80</v>
      </c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 t="s">
        <v>80</v>
      </c>
      <c r="AL252" s="91" t="s">
        <v>80</v>
      </c>
      <c r="AM252" s="134" t="s">
        <v>80</v>
      </c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 t="s">
        <v>80</v>
      </c>
      <c r="AY252" s="91" t="s">
        <v>80</v>
      </c>
      <c r="AZ252" s="134" t="s">
        <v>80</v>
      </c>
      <c r="BA252" s="90"/>
      <c r="BB252" s="90"/>
      <c r="BC252" s="90"/>
      <c r="BD252" s="90"/>
      <c r="BE252" s="90"/>
      <c r="BF252" s="90"/>
      <c r="BG252" s="90"/>
      <c r="BH252" s="90"/>
      <c r="BI252" s="90"/>
      <c r="BJ252" s="90"/>
      <c r="BK252" s="90" t="s">
        <v>80</v>
      </c>
      <c r="BL252" s="91" t="s">
        <v>80</v>
      </c>
      <c r="BM252" s="114" t="s">
        <v>80</v>
      </c>
      <c r="BN252" s="29">
        <v>700</v>
      </c>
    </row>
    <row r="253" spans="1:66" x14ac:dyDescent="0.25">
      <c r="A253" s="243">
        <v>44166</v>
      </c>
      <c r="B253" s="110">
        <v>10.8</v>
      </c>
      <c r="C253" s="115">
        <v>62</v>
      </c>
      <c r="D253" s="78"/>
      <c r="E253" s="228">
        <v>277</v>
      </c>
      <c r="F253" s="115">
        <v>6.97</v>
      </c>
      <c r="G253" s="116">
        <v>7.54</v>
      </c>
      <c r="H253" s="115">
        <v>7.14</v>
      </c>
      <c r="I253" s="116">
        <v>8.35</v>
      </c>
      <c r="J253" s="115">
        <v>8.1</v>
      </c>
      <c r="K253" s="78">
        <v>8.25</v>
      </c>
      <c r="L253" s="116">
        <v>860</v>
      </c>
      <c r="M253" s="145" t="s">
        <v>80</v>
      </c>
      <c r="N253" s="78"/>
      <c r="O253" s="79"/>
      <c r="P253" s="79"/>
      <c r="Q253" s="79"/>
      <c r="R253" s="80"/>
      <c r="S253" s="80"/>
      <c r="T253" s="80"/>
      <c r="U253" s="80"/>
      <c r="V253" s="80"/>
      <c r="W253" s="80"/>
      <c r="X253" s="80"/>
      <c r="Y253" s="81"/>
      <c r="Z253" s="133" t="s">
        <v>80</v>
      </c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 t="s">
        <v>80</v>
      </c>
      <c r="AL253" s="81" t="s">
        <v>80</v>
      </c>
      <c r="AM253" s="133" t="s">
        <v>80</v>
      </c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 t="s">
        <v>80</v>
      </c>
      <c r="AY253" s="81" t="s">
        <v>80</v>
      </c>
      <c r="AZ253" s="133" t="s">
        <v>80</v>
      </c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 t="s">
        <v>80</v>
      </c>
      <c r="BL253" s="81" t="s">
        <v>80</v>
      </c>
      <c r="BM253" s="110" t="s">
        <v>80</v>
      </c>
      <c r="BN253" s="29">
        <v>700</v>
      </c>
    </row>
    <row r="254" spans="1:66" x14ac:dyDescent="0.25">
      <c r="A254" s="244">
        <v>44167</v>
      </c>
      <c r="B254" s="112">
        <v>1</v>
      </c>
      <c r="C254" s="117">
        <v>61</v>
      </c>
      <c r="D254" s="74"/>
      <c r="E254" s="226">
        <v>279</v>
      </c>
      <c r="F254" s="117">
        <v>7.08</v>
      </c>
      <c r="G254" s="118">
        <v>7.96</v>
      </c>
      <c r="H254" s="117">
        <v>7.11</v>
      </c>
      <c r="I254" s="118">
        <v>8.36</v>
      </c>
      <c r="J254" s="117">
        <v>8.17</v>
      </c>
      <c r="K254" s="74">
        <v>11.2</v>
      </c>
      <c r="L254" s="118">
        <v>830</v>
      </c>
      <c r="M254" s="130" t="s">
        <v>80</v>
      </c>
      <c r="N254" s="74"/>
      <c r="O254" s="84"/>
      <c r="P254" s="84"/>
      <c r="Q254" s="84"/>
      <c r="R254" s="29"/>
      <c r="S254" s="29"/>
      <c r="T254" s="29"/>
      <c r="U254" s="29"/>
      <c r="V254" s="29"/>
      <c r="W254" s="29"/>
      <c r="X254" s="29"/>
      <c r="Y254" s="85"/>
      <c r="Z254" s="129" t="s">
        <v>80</v>
      </c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 t="s">
        <v>80</v>
      </c>
      <c r="AL254" s="85" t="s">
        <v>80</v>
      </c>
      <c r="AM254" s="129" t="s">
        <v>80</v>
      </c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 t="s">
        <v>80</v>
      </c>
      <c r="AY254" s="85" t="s">
        <v>80</v>
      </c>
      <c r="AZ254" s="129" t="s">
        <v>80</v>
      </c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 t="s">
        <v>80</v>
      </c>
      <c r="BL254" s="85" t="s">
        <v>80</v>
      </c>
      <c r="BM254" s="112" t="s">
        <v>80</v>
      </c>
      <c r="BN254" s="29">
        <v>700</v>
      </c>
    </row>
    <row r="255" spans="1:66" x14ac:dyDescent="0.25">
      <c r="A255" s="244">
        <v>44168</v>
      </c>
      <c r="B255" s="112">
        <v>0</v>
      </c>
      <c r="C255" s="117">
        <v>53</v>
      </c>
      <c r="D255" s="74"/>
      <c r="E255" s="226" t="s">
        <v>80</v>
      </c>
      <c r="F255" s="117">
        <v>7.14</v>
      </c>
      <c r="G255" s="118">
        <v>7.5</v>
      </c>
      <c r="H255" s="117">
        <v>7.06</v>
      </c>
      <c r="I255" s="118">
        <v>8.09</v>
      </c>
      <c r="J255" s="117">
        <v>8.09</v>
      </c>
      <c r="K255" s="74">
        <v>9.86</v>
      </c>
      <c r="L255" s="118">
        <v>850</v>
      </c>
      <c r="M255" s="129" t="s">
        <v>80</v>
      </c>
      <c r="N255" s="74"/>
      <c r="O255" s="84"/>
      <c r="P255" s="84"/>
      <c r="Q255" s="84"/>
      <c r="R255" s="29"/>
      <c r="S255" s="29"/>
      <c r="T255" s="29"/>
      <c r="U255" s="29"/>
      <c r="V255" s="29"/>
      <c r="W255" s="29"/>
      <c r="X255" s="29"/>
      <c r="Y255" s="85"/>
      <c r="Z255" s="129" t="s">
        <v>80</v>
      </c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 t="s">
        <v>80</v>
      </c>
      <c r="AL255" s="85" t="s">
        <v>80</v>
      </c>
      <c r="AM255" s="129" t="s">
        <v>80</v>
      </c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 t="s">
        <v>80</v>
      </c>
      <c r="AY255" s="85" t="s">
        <v>80</v>
      </c>
      <c r="AZ255" s="129" t="s">
        <v>80</v>
      </c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 t="s">
        <v>80</v>
      </c>
      <c r="BL255" s="85" t="s">
        <v>80</v>
      </c>
      <c r="BM255" s="137" t="s">
        <v>80</v>
      </c>
      <c r="BN255" s="29">
        <v>700</v>
      </c>
    </row>
    <row r="256" spans="1:66" x14ac:dyDescent="0.25">
      <c r="A256" s="244">
        <v>44169</v>
      </c>
      <c r="B256" s="112">
        <v>0</v>
      </c>
      <c r="C256" s="117">
        <v>38</v>
      </c>
      <c r="D256" s="74"/>
      <c r="E256" s="226" t="s">
        <v>80</v>
      </c>
      <c r="F256" s="117">
        <v>7.24</v>
      </c>
      <c r="G256" s="118">
        <v>8.8800000000000008</v>
      </c>
      <c r="H256" s="117">
        <v>7.19</v>
      </c>
      <c r="I256" s="118">
        <v>8.89</v>
      </c>
      <c r="J256" s="117">
        <v>8.92</v>
      </c>
      <c r="K256" s="74">
        <v>9.4600000000000009</v>
      </c>
      <c r="L256" s="118">
        <v>860</v>
      </c>
      <c r="M256" s="130" t="s">
        <v>80</v>
      </c>
      <c r="N256" s="74"/>
      <c r="O256" s="84"/>
      <c r="P256" s="84"/>
      <c r="Q256" s="84"/>
      <c r="R256" s="29"/>
      <c r="S256" s="29"/>
      <c r="T256" s="29"/>
      <c r="U256" s="29"/>
      <c r="V256" s="29"/>
      <c r="W256" s="29"/>
      <c r="X256" s="29"/>
      <c r="Y256" s="85"/>
      <c r="Z256" s="129" t="s">
        <v>80</v>
      </c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 t="s">
        <v>80</v>
      </c>
      <c r="AL256" s="85" t="s">
        <v>80</v>
      </c>
      <c r="AM256" s="129" t="s">
        <v>80</v>
      </c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 t="s">
        <v>80</v>
      </c>
      <c r="AY256" s="85" t="s">
        <v>80</v>
      </c>
      <c r="AZ256" s="129" t="s">
        <v>80</v>
      </c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 t="s">
        <v>80</v>
      </c>
      <c r="BL256" s="85" t="s">
        <v>80</v>
      </c>
      <c r="BM256" s="112" t="s">
        <v>80</v>
      </c>
      <c r="BN256" s="29">
        <v>700</v>
      </c>
    </row>
    <row r="257" spans="1:66" x14ac:dyDescent="0.25">
      <c r="A257" s="244">
        <v>44170</v>
      </c>
      <c r="B257" s="112">
        <v>0</v>
      </c>
      <c r="C257" s="117">
        <v>62</v>
      </c>
      <c r="D257" s="74"/>
      <c r="E257" s="226" t="s">
        <v>80</v>
      </c>
      <c r="F257" s="117">
        <v>7.09</v>
      </c>
      <c r="G257" s="118">
        <v>7.71</v>
      </c>
      <c r="H257" s="117">
        <v>7.2</v>
      </c>
      <c r="I257" s="118">
        <v>8.4</v>
      </c>
      <c r="J257" s="117">
        <v>9.91</v>
      </c>
      <c r="K257" s="74">
        <v>10.01</v>
      </c>
      <c r="L257" s="118">
        <v>880</v>
      </c>
      <c r="M257" s="130" t="s">
        <v>80</v>
      </c>
      <c r="N257" s="74"/>
      <c r="O257" s="84"/>
      <c r="P257" s="84"/>
      <c r="Q257" s="84"/>
      <c r="R257" s="29"/>
      <c r="S257" s="29"/>
      <c r="T257" s="29"/>
      <c r="U257" s="29"/>
      <c r="V257" s="29"/>
      <c r="W257" s="29"/>
      <c r="X257" s="29"/>
      <c r="Y257" s="85"/>
      <c r="Z257" s="129" t="s">
        <v>80</v>
      </c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 t="s">
        <v>80</v>
      </c>
      <c r="AL257" s="85" t="s">
        <v>80</v>
      </c>
      <c r="AM257" s="129" t="s">
        <v>80</v>
      </c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 t="s">
        <v>80</v>
      </c>
      <c r="AY257" s="85" t="s">
        <v>80</v>
      </c>
      <c r="AZ257" s="129" t="s">
        <v>80</v>
      </c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 t="s">
        <v>80</v>
      </c>
      <c r="BL257" s="85" t="s">
        <v>80</v>
      </c>
      <c r="BM257" s="112" t="s">
        <v>80</v>
      </c>
      <c r="BN257" s="29">
        <v>700</v>
      </c>
    </row>
    <row r="258" spans="1:66" x14ac:dyDescent="0.25">
      <c r="A258" s="244">
        <v>44171</v>
      </c>
      <c r="B258" s="112">
        <v>0</v>
      </c>
      <c r="C258" s="117">
        <v>57</v>
      </c>
      <c r="D258" s="74"/>
      <c r="E258" s="226" t="s">
        <v>80</v>
      </c>
      <c r="F258" s="117">
        <v>7</v>
      </c>
      <c r="G258" s="118">
        <v>7.01</v>
      </c>
      <c r="H258" s="117">
        <v>7.08</v>
      </c>
      <c r="I258" s="118">
        <v>8.6</v>
      </c>
      <c r="J258" s="117">
        <v>9.0500000000000007</v>
      </c>
      <c r="K258" s="74">
        <v>6.36</v>
      </c>
      <c r="L258" s="118">
        <v>890</v>
      </c>
      <c r="M258" s="130" t="s">
        <v>80</v>
      </c>
      <c r="N258" s="74"/>
      <c r="O258" s="84"/>
      <c r="P258" s="84"/>
      <c r="Q258" s="84"/>
      <c r="R258" s="29"/>
      <c r="S258" s="29"/>
      <c r="T258" s="29"/>
      <c r="U258" s="29"/>
      <c r="V258" s="29"/>
      <c r="W258" s="29"/>
      <c r="X258" s="29"/>
      <c r="Y258" s="85"/>
      <c r="Z258" s="129" t="s">
        <v>80</v>
      </c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 t="s">
        <v>80</v>
      </c>
      <c r="AL258" s="85" t="s">
        <v>80</v>
      </c>
      <c r="AM258" s="129" t="s">
        <v>80</v>
      </c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 t="s">
        <v>80</v>
      </c>
      <c r="AY258" s="85" t="s">
        <v>80</v>
      </c>
      <c r="AZ258" s="129" t="s">
        <v>80</v>
      </c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 t="s">
        <v>80</v>
      </c>
      <c r="BL258" s="85" t="s">
        <v>80</v>
      </c>
      <c r="BM258" s="112" t="s">
        <v>80</v>
      </c>
      <c r="BN258" s="29">
        <v>700</v>
      </c>
    </row>
    <row r="259" spans="1:66" x14ac:dyDescent="0.25">
      <c r="A259" s="244">
        <v>44172</v>
      </c>
      <c r="B259" s="112">
        <v>0</v>
      </c>
      <c r="C259" s="117">
        <v>78</v>
      </c>
      <c r="D259" s="74"/>
      <c r="E259" s="226" t="s">
        <v>80</v>
      </c>
      <c r="F259" s="29">
        <v>7.04</v>
      </c>
      <c r="G259" s="118">
        <v>7.21</v>
      </c>
      <c r="H259" s="117">
        <v>7.13</v>
      </c>
      <c r="I259" s="118">
        <v>7.94</v>
      </c>
      <c r="J259" s="117">
        <v>9.18</v>
      </c>
      <c r="K259" s="74">
        <v>9.7899999999999991</v>
      </c>
      <c r="L259" s="118">
        <v>900</v>
      </c>
      <c r="M259" s="130" t="s">
        <v>80</v>
      </c>
      <c r="N259" s="74"/>
      <c r="O259" s="84"/>
      <c r="P259" s="84"/>
      <c r="Q259" s="84"/>
      <c r="R259" s="29"/>
      <c r="S259" s="29"/>
      <c r="T259" s="29"/>
      <c r="U259" s="29"/>
      <c r="V259" s="29"/>
      <c r="W259" s="29"/>
      <c r="X259" s="29"/>
      <c r="Y259" s="85"/>
      <c r="Z259" s="129" t="s">
        <v>80</v>
      </c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 t="s">
        <v>80</v>
      </c>
      <c r="AL259" s="85" t="s">
        <v>80</v>
      </c>
      <c r="AM259" s="129" t="s">
        <v>80</v>
      </c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 t="s">
        <v>80</v>
      </c>
      <c r="AY259" s="85" t="s">
        <v>80</v>
      </c>
      <c r="AZ259" s="129" t="s">
        <v>80</v>
      </c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 t="s">
        <v>80</v>
      </c>
      <c r="BL259" s="85" t="s">
        <v>80</v>
      </c>
      <c r="BM259" s="112" t="s">
        <v>80</v>
      </c>
      <c r="BN259" s="29">
        <v>700</v>
      </c>
    </row>
    <row r="260" spans="1:66" x14ac:dyDescent="0.25">
      <c r="A260" s="244">
        <v>44173</v>
      </c>
      <c r="B260" s="112">
        <v>0</v>
      </c>
      <c r="C260" s="117">
        <v>59</v>
      </c>
      <c r="D260" s="74"/>
      <c r="E260" s="226" t="s">
        <v>80</v>
      </c>
      <c r="F260" s="29">
        <v>7.08</v>
      </c>
      <c r="G260" s="118">
        <v>5.1100000000000003</v>
      </c>
      <c r="H260" s="117">
        <v>7.15</v>
      </c>
      <c r="I260" s="118">
        <v>8.06</v>
      </c>
      <c r="J260" s="117">
        <v>9.01</v>
      </c>
      <c r="K260" s="74">
        <v>9.3699999999999992</v>
      </c>
      <c r="L260" s="118">
        <v>920</v>
      </c>
      <c r="M260" s="130" t="s">
        <v>80</v>
      </c>
      <c r="N260" s="74"/>
      <c r="O260" s="84"/>
      <c r="P260" s="84"/>
      <c r="Q260" s="84"/>
      <c r="R260" s="29"/>
      <c r="S260" s="29"/>
      <c r="T260" s="29"/>
      <c r="U260" s="29"/>
      <c r="V260" s="29"/>
      <c r="W260" s="29"/>
      <c r="X260" s="29"/>
      <c r="Y260" s="85"/>
      <c r="Z260" s="129" t="s">
        <v>80</v>
      </c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 t="s">
        <v>80</v>
      </c>
      <c r="AL260" s="85" t="s">
        <v>80</v>
      </c>
      <c r="AM260" s="129" t="s">
        <v>80</v>
      </c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 t="s">
        <v>80</v>
      </c>
      <c r="AY260" s="85" t="s">
        <v>80</v>
      </c>
      <c r="AZ260" s="129" t="s">
        <v>80</v>
      </c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 t="s">
        <v>80</v>
      </c>
      <c r="BL260" s="85" t="s">
        <v>80</v>
      </c>
      <c r="BM260" s="112" t="s">
        <v>80</v>
      </c>
      <c r="BN260" s="29">
        <v>700</v>
      </c>
    </row>
    <row r="261" spans="1:66" x14ac:dyDescent="0.25">
      <c r="A261" s="244">
        <v>44174</v>
      </c>
      <c r="B261" s="112">
        <v>0</v>
      </c>
      <c r="C261" s="117">
        <v>85</v>
      </c>
      <c r="D261" s="74"/>
      <c r="E261" s="226">
        <v>0</v>
      </c>
      <c r="F261" s="117">
        <v>7.29</v>
      </c>
      <c r="G261" s="118">
        <v>7.14</v>
      </c>
      <c r="H261" s="117">
        <v>7.45</v>
      </c>
      <c r="I261" s="118">
        <v>7.95</v>
      </c>
      <c r="J261" s="117">
        <v>9.09</v>
      </c>
      <c r="K261" s="74">
        <v>10.92</v>
      </c>
      <c r="L261" s="118">
        <v>940</v>
      </c>
      <c r="M261" s="130" t="s">
        <v>80</v>
      </c>
      <c r="N261" s="74"/>
      <c r="O261" s="84"/>
      <c r="P261" s="84"/>
      <c r="Q261" s="84"/>
      <c r="R261" s="29"/>
      <c r="S261" s="29"/>
      <c r="T261" s="29"/>
      <c r="U261" s="29"/>
      <c r="V261" s="29"/>
      <c r="W261" s="29"/>
      <c r="X261" s="29"/>
      <c r="Y261" s="85"/>
      <c r="Z261" s="129" t="s">
        <v>80</v>
      </c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 t="s">
        <v>80</v>
      </c>
      <c r="AL261" s="85" t="s">
        <v>80</v>
      </c>
      <c r="AM261" s="129" t="s">
        <v>80</v>
      </c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 t="s">
        <v>80</v>
      </c>
      <c r="AY261" s="85" t="s">
        <v>80</v>
      </c>
      <c r="AZ261" s="129" t="s">
        <v>80</v>
      </c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 t="s">
        <v>80</v>
      </c>
      <c r="BL261" s="85" t="s">
        <v>80</v>
      </c>
      <c r="BM261" s="112" t="s">
        <v>80</v>
      </c>
      <c r="BN261" s="29">
        <v>700</v>
      </c>
    </row>
    <row r="262" spans="1:66" x14ac:dyDescent="0.25">
      <c r="A262" s="244">
        <v>44175</v>
      </c>
      <c r="B262" s="112">
        <v>20.6</v>
      </c>
      <c r="C262" s="117">
        <v>66</v>
      </c>
      <c r="D262" s="74"/>
      <c r="E262" s="226">
        <v>275</v>
      </c>
      <c r="F262" s="117">
        <v>7.35</v>
      </c>
      <c r="G262" s="118">
        <v>6.32</v>
      </c>
      <c r="H262" s="117">
        <v>7.4</v>
      </c>
      <c r="I262" s="118">
        <v>8</v>
      </c>
      <c r="J262" s="117">
        <v>8.7899999999999991</v>
      </c>
      <c r="K262" s="74">
        <v>8.76</v>
      </c>
      <c r="L262" s="118">
        <v>850</v>
      </c>
      <c r="M262" s="130" t="s">
        <v>80</v>
      </c>
      <c r="N262" s="74"/>
      <c r="O262" s="84"/>
      <c r="P262" s="84"/>
      <c r="Q262" s="84"/>
      <c r="R262" s="29"/>
      <c r="S262" s="29"/>
      <c r="T262" s="29"/>
      <c r="U262" s="29"/>
      <c r="V262" s="29"/>
      <c r="W262" s="29"/>
      <c r="X262" s="29"/>
      <c r="Y262" s="85"/>
      <c r="Z262" s="129" t="s">
        <v>80</v>
      </c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 t="s">
        <v>80</v>
      </c>
      <c r="AL262" s="85" t="s">
        <v>80</v>
      </c>
      <c r="AM262" s="129" t="s">
        <v>80</v>
      </c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 t="s">
        <v>80</v>
      </c>
      <c r="AY262" s="85" t="s">
        <v>80</v>
      </c>
      <c r="AZ262" s="129" t="s">
        <v>80</v>
      </c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 t="s">
        <v>80</v>
      </c>
      <c r="BL262" s="85" t="s">
        <v>80</v>
      </c>
      <c r="BM262" s="112" t="s">
        <v>80</v>
      </c>
      <c r="BN262" s="29">
        <v>700</v>
      </c>
    </row>
    <row r="263" spans="1:66" x14ac:dyDescent="0.25">
      <c r="A263" s="244">
        <v>44176</v>
      </c>
      <c r="B263" s="112">
        <v>0</v>
      </c>
      <c r="C263" s="117">
        <v>0</v>
      </c>
      <c r="D263" s="74"/>
      <c r="E263" s="226">
        <v>254</v>
      </c>
      <c r="F263" s="117">
        <v>7.16</v>
      </c>
      <c r="G263" s="118">
        <v>6.81</v>
      </c>
      <c r="H263" s="117">
        <v>7.35</v>
      </c>
      <c r="I263" s="118">
        <v>7.62</v>
      </c>
      <c r="J263" s="117">
        <v>8.18</v>
      </c>
      <c r="K263" s="74">
        <v>8.17</v>
      </c>
      <c r="L263" s="118">
        <v>780</v>
      </c>
      <c r="M263" s="130" t="s">
        <v>80</v>
      </c>
      <c r="N263" s="74"/>
      <c r="O263" s="84"/>
      <c r="P263" s="84"/>
      <c r="Q263" s="84"/>
      <c r="R263" s="29"/>
      <c r="S263" s="29"/>
      <c r="T263" s="29"/>
      <c r="U263" s="29"/>
      <c r="V263" s="29"/>
      <c r="W263" s="29"/>
      <c r="X263" s="29"/>
      <c r="Y263" s="85"/>
      <c r="Z263" s="129" t="s">
        <v>80</v>
      </c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 t="s">
        <v>80</v>
      </c>
      <c r="AL263" s="85" t="s">
        <v>80</v>
      </c>
      <c r="AM263" s="129" t="s">
        <v>80</v>
      </c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 t="s">
        <v>80</v>
      </c>
      <c r="AY263" s="85" t="s">
        <v>80</v>
      </c>
      <c r="AZ263" s="129" t="s">
        <v>80</v>
      </c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 t="s">
        <v>80</v>
      </c>
      <c r="BL263" s="85" t="s">
        <v>80</v>
      </c>
      <c r="BM263" s="112" t="s">
        <v>80</v>
      </c>
      <c r="BN263" s="29">
        <v>700</v>
      </c>
    </row>
    <row r="264" spans="1:66" x14ac:dyDescent="0.25">
      <c r="A264" s="244">
        <v>44177</v>
      </c>
      <c r="B264" s="112">
        <v>0</v>
      </c>
      <c r="C264" s="117">
        <v>53</v>
      </c>
      <c r="D264" s="74"/>
      <c r="E264" s="226" t="s">
        <v>80</v>
      </c>
      <c r="F264" s="117">
        <v>7.23</v>
      </c>
      <c r="G264" s="118">
        <v>6.97</v>
      </c>
      <c r="H264" s="117">
        <v>7.21</v>
      </c>
      <c r="I264" s="118">
        <v>8.2100000000000009</v>
      </c>
      <c r="J264" s="117">
        <v>7.7</v>
      </c>
      <c r="K264" s="74">
        <v>6.7</v>
      </c>
      <c r="L264" s="118">
        <v>820</v>
      </c>
      <c r="M264" s="130" t="s">
        <v>80</v>
      </c>
      <c r="N264" s="74"/>
      <c r="O264" s="84"/>
      <c r="P264" s="84"/>
      <c r="Q264" s="84"/>
      <c r="R264" s="29"/>
      <c r="S264" s="29"/>
      <c r="T264" s="29"/>
      <c r="U264" s="29"/>
      <c r="V264" s="29"/>
      <c r="W264" s="29"/>
      <c r="X264" s="29"/>
      <c r="Y264" s="85"/>
      <c r="Z264" s="129" t="s">
        <v>80</v>
      </c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 t="s">
        <v>80</v>
      </c>
      <c r="AL264" s="85" t="s">
        <v>80</v>
      </c>
      <c r="AM264" s="129" t="s">
        <v>80</v>
      </c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 t="s">
        <v>80</v>
      </c>
      <c r="AY264" s="85" t="s">
        <v>80</v>
      </c>
      <c r="AZ264" s="129" t="s">
        <v>80</v>
      </c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 t="s">
        <v>80</v>
      </c>
      <c r="BL264" s="85" t="s">
        <v>80</v>
      </c>
      <c r="BM264" s="137" t="s">
        <v>80</v>
      </c>
      <c r="BN264" s="29">
        <v>700</v>
      </c>
    </row>
    <row r="265" spans="1:66" x14ac:dyDescent="0.25">
      <c r="A265" s="244">
        <v>44178</v>
      </c>
      <c r="B265" s="112">
        <v>0</v>
      </c>
      <c r="C265" s="117">
        <v>80</v>
      </c>
      <c r="D265" s="74"/>
      <c r="E265" s="226" t="s">
        <v>80</v>
      </c>
      <c r="F265" s="117">
        <v>7.12</v>
      </c>
      <c r="G265" s="118">
        <v>6.78</v>
      </c>
      <c r="H265" s="117">
        <v>7.1</v>
      </c>
      <c r="I265" s="118">
        <v>8.43</v>
      </c>
      <c r="J265" s="117">
        <v>7.25</v>
      </c>
      <c r="K265" s="74">
        <v>5.83</v>
      </c>
      <c r="L265" s="118">
        <v>850</v>
      </c>
      <c r="M265" s="130" t="s">
        <v>80</v>
      </c>
      <c r="N265" s="74"/>
      <c r="O265" s="84"/>
      <c r="P265" s="84"/>
      <c r="Q265" s="84"/>
      <c r="R265" s="29"/>
      <c r="S265" s="29"/>
      <c r="T265" s="29"/>
      <c r="U265" s="29"/>
      <c r="V265" s="29"/>
      <c r="W265" s="29"/>
      <c r="X265" s="29"/>
      <c r="Y265" s="85"/>
      <c r="Z265" s="129" t="s">
        <v>80</v>
      </c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 t="s">
        <v>80</v>
      </c>
      <c r="AL265" s="85" t="s">
        <v>80</v>
      </c>
      <c r="AM265" s="129" t="s">
        <v>80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 t="s">
        <v>80</v>
      </c>
      <c r="AY265" s="85" t="s">
        <v>80</v>
      </c>
      <c r="AZ265" s="129" t="s">
        <v>80</v>
      </c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 t="s">
        <v>80</v>
      </c>
      <c r="BL265" s="85" t="s">
        <v>80</v>
      </c>
      <c r="BM265" s="137" t="s">
        <v>80</v>
      </c>
      <c r="BN265" s="29">
        <v>700</v>
      </c>
    </row>
    <row r="266" spans="1:66" x14ac:dyDescent="0.25">
      <c r="A266" s="244">
        <v>44179</v>
      </c>
      <c r="B266" s="112">
        <v>0</v>
      </c>
      <c r="C266" s="117">
        <v>98</v>
      </c>
      <c r="D266" s="74"/>
      <c r="E266" s="226" t="s">
        <v>80</v>
      </c>
      <c r="F266" s="29">
        <v>7.11</v>
      </c>
      <c r="G266" s="118">
        <v>8.14</v>
      </c>
      <c r="H266" s="117">
        <v>7.21</v>
      </c>
      <c r="I266" s="119">
        <v>7.91</v>
      </c>
      <c r="J266" s="117">
        <v>8.51</v>
      </c>
      <c r="K266" s="74">
        <v>9.49</v>
      </c>
      <c r="L266" s="118">
        <v>880</v>
      </c>
      <c r="M266" s="130" t="s">
        <v>80</v>
      </c>
      <c r="N266" s="74"/>
      <c r="O266" s="84"/>
      <c r="P266" s="84"/>
      <c r="Q266" s="84"/>
      <c r="R266" s="29"/>
      <c r="S266" s="29"/>
      <c r="T266" s="29"/>
      <c r="U266" s="29"/>
      <c r="V266" s="29"/>
      <c r="W266" s="29"/>
      <c r="X266" s="29"/>
      <c r="Y266" s="85"/>
      <c r="Z266" s="129" t="s">
        <v>80</v>
      </c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 t="s">
        <v>80</v>
      </c>
      <c r="AL266" s="85" t="s">
        <v>80</v>
      </c>
      <c r="AM266" s="129" t="s">
        <v>80</v>
      </c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 t="s">
        <v>80</v>
      </c>
      <c r="AY266" s="85" t="s">
        <v>80</v>
      </c>
      <c r="AZ266" s="129" t="s">
        <v>80</v>
      </c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 t="s">
        <v>80</v>
      </c>
      <c r="BL266" s="85" t="s">
        <v>80</v>
      </c>
      <c r="BM266" s="112" t="s">
        <v>80</v>
      </c>
      <c r="BN266" s="29">
        <v>700</v>
      </c>
    </row>
    <row r="267" spans="1:66" x14ac:dyDescent="0.25">
      <c r="A267" s="244">
        <v>44180</v>
      </c>
      <c r="B267" s="112">
        <v>0</v>
      </c>
      <c r="C267" s="117">
        <v>52</v>
      </c>
      <c r="D267" s="74"/>
      <c r="E267" s="226" t="s">
        <v>80</v>
      </c>
      <c r="F267" s="29">
        <v>7.0179999999999998</v>
      </c>
      <c r="G267" s="118">
        <v>7.02</v>
      </c>
      <c r="H267" s="117">
        <v>7.31</v>
      </c>
      <c r="I267" s="118">
        <v>7.94</v>
      </c>
      <c r="J267" s="117">
        <v>8.44</v>
      </c>
      <c r="K267" s="74">
        <v>7.82</v>
      </c>
      <c r="L267" s="118">
        <v>890</v>
      </c>
      <c r="M267" s="130" t="s">
        <v>80</v>
      </c>
      <c r="N267" s="74"/>
      <c r="O267" s="84"/>
      <c r="P267" s="84"/>
      <c r="Q267" s="84"/>
      <c r="R267" s="29"/>
      <c r="S267" s="29"/>
      <c r="T267" s="29"/>
      <c r="U267" s="29"/>
      <c r="V267" s="29"/>
      <c r="W267" s="29"/>
      <c r="X267" s="29"/>
      <c r="Y267" s="85"/>
      <c r="Z267" s="129" t="s">
        <v>80</v>
      </c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 t="s">
        <v>80</v>
      </c>
      <c r="AL267" s="85" t="s">
        <v>80</v>
      </c>
      <c r="AM267" s="129" t="s">
        <v>80</v>
      </c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 t="s">
        <v>80</v>
      </c>
      <c r="AY267" s="85" t="s">
        <v>80</v>
      </c>
      <c r="AZ267" s="129" t="s">
        <v>80</v>
      </c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 t="s">
        <v>80</v>
      </c>
      <c r="BL267" s="85" t="s">
        <v>80</v>
      </c>
      <c r="BM267" s="137" t="s">
        <v>80</v>
      </c>
      <c r="BN267" s="29">
        <v>700</v>
      </c>
    </row>
    <row r="268" spans="1:66" x14ac:dyDescent="0.25">
      <c r="A268" s="244">
        <v>44181</v>
      </c>
      <c r="B268" s="112">
        <v>0</v>
      </c>
      <c r="C268" s="117">
        <v>80</v>
      </c>
      <c r="D268" s="74"/>
      <c r="E268" s="226">
        <v>262</v>
      </c>
      <c r="F268" s="117">
        <v>7.22</v>
      </c>
      <c r="G268" s="118">
        <v>6.32</v>
      </c>
      <c r="H268" s="117">
        <v>7.36</v>
      </c>
      <c r="I268" s="118">
        <v>7.8410000000000002</v>
      </c>
      <c r="J268" s="117">
        <v>8.42</v>
      </c>
      <c r="K268" s="74">
        <v>15.96</v>
      </c>
      <c r="L268" s="118">
        <v>920</v>
      </c>
      <c r="M268" s="130">
        <v>0.61805555555555558</v>
      </c>
      <c r="N268" s="74">
        <v>5.7</v>
      </c>
      <c r="O268" s="84">
        <v>35.6</v>
      </c>
      <c r="P268" s="84">
        <v>5.2</v>
      </c>
      <c r="Q268" s="84">
        <v>0.44</v>
      </c>
      <c r="R268" s="29">
        <v>4.8499999999999996</v>
      </c>
      <c r="S268" s="29">
        <v>7.63</v>
      </c>
      <c r="T268" s="29">
        <v>6.36</v>
      </c>
      <c r="U268" s="29">
        <v>230</v>
      </c>
      <c r="V268" s="29">
        <v>360</v>
      </c>
      <c r="W268" s="29">
        <v>23</v>
      </c>
      <c r="X268" s="29">
        <v>638</v>
      </c>
      <c r="Y268" s="85">
        <v>7.61</v>
      </c>
      <c r="Z268" s="129">
        <v>0.61805555555555558</v>
      </c>
      <c r="AA268" s="29">
        <v>1.4</v>
      </c>
      <c r="AB268" s="29" t="s">
        <v>269</v>
      </c>
      <c r="AC268" s="29">
        <v>7</v>
      </c>
      <c r="AD268" s="29">
        <v>0.92</v>
      </c>
      <c r="AE268" s="29">
        <v>2.35</v>
      </c>
      <c r="AF268" s="29">
        <v>5.92</v>
      </c>
      <c r="AG268" s="29">
        <v>5.43</v>
      </c>
      <c r="AH268" s="29" t="s">
        <v>272</v>
      </c>
      <c r="AI268" s="29" t="s">
        <v>272</v>
      </c>
      <c r="AJ268" s="29">
        <v>0.75</v>
      </c>
      <c r="AK268" s="29">
        <v>916</v>
      </c>
      <c r="AL268" s="85">
        <v>7.4</v>
      </c>
      <c r="AM268" s="129">
        <v>0.61805555555555558</v>
      </c>
      <c r="AN268" s="29">
        <v>2.1</v>
      </c>
      <c r="AO268" s="29">
        <v>33.4</v>
      </c>
      <c r="AP268" s="29">
        <v>2.9000000000000001E-2</v>
      </c>
      <c r="AQ268" s="29">
        <v>0.1</v>
      </c>
      <c r="AR268" s="29">
        <v>0.60199999999999998</v>
      </c>
      <c r="AS268" s="29">
        <v>4.8000000000000001E-2</v>
      </c>
      <c r="AT268" s="29">
        <v>7.0000000000000001E-3</v>
      </c>
      <c r="AU268" s="29">
        <v>3600</v>
      </c>
      <c r="AV268" s="29">
        <v>1500</v>
      </c>
      <c r="AW268" s="29">
        <v>13</v>
      </c>
      <c r="AX268" s="29">
        <v>12.42</v>
      </c>
      <c r="AY268" s="85">
        <v>6.81</v>
      </c>
      <c r="AZ268" s="129">
        <v>0.61805555555555558</v>
      </c>
      <c r="BA268" s="29"/>
      <c r="BB268" s="29">
        <v>3.2</v>
      </c>
      <c r="BC268" s="29">
        <v>2.9000000000000001E-2</v>
      </c>
      <c r="BD268" s="29">
        <v>0.04</v>
      </c>
      <c r="BE268" s="29">
        <v>0.39600000000000002</v>
      </c>
      <c r="BF268" s="29">
        <v>0.05</v>
      </c>
      <c r="BG268" s="29">
        <v>3.4000000000000002E-2</v>
      </c>
      <c r="BH268" s="29">
        <v>360</v>
      </c>
      <c r="BI268" s="29">
        <v>310</v>
      </c>
      <c r="BJ268" s="29">
        <v>2.6</v>
      </c>
      <c r="BK268" s="29">
        <v>33.4</v>
      </c>
      <c r="BL268" s="85">
        <v>7.27</v>
      </c>
      <c r="BM268" s="112">
        <v>0.61805555555555558</v>
      </c>
      <c r="BN268" s="29">
        <v>700</v>
      </c>
    </row>
    <row r="269" spans="1:66" x14ac:dyDescent="0.25">
      <c r="A269" s="244">
        <v>44182</v>
      </c>
      <c r="B269" s="112">
        <v>0</v>
      </c>
      <c r="C269" s="117">
        <v>48</v>
      </c>
      <c r="D269" s="74"/>
      <c r="E269" s="226">
        <v>262</v>
      </c>
      <c r="F269" s="117">
        <v>7.33</v>
      </c>
      <c r="G269" s="118">
        <v>2.33</v>
      </c>
      <c r="H269" s="117">
        <v>7.45</v>
      </c>
      <c r="I269" s="118">
        <v>7.75</v>
      </c>
      <c r="J269" s="117">
        <v>8.9</v>
      </c>
      <c r="K269" s="74">
        <v>12.24</v>
      </c>
      <c r="L269" s="118">
        <v>850</v>
      </c>
      <c r="M269" s="130" t="s">
        <v>80</v>
      </c>
      <c r="N269" s="74"/>
      <c r="O269" s="84"/>
      <c r="P269" s="84"/>
      <c r="Q269" s="84"/>
      <c r="R269" s="29"/>
      <c r="S269" s="29"/>
      <c r="T269" s="29"/>
      <c r="U269" s="29"/>
      <c r="V269" s="29"/>
      <c r="W269" s="29"/>
      <c r="X269" s="29" t="s">
        <v>80</v>
      </c>
      <c r="Y269" s="85" t="s">
        <v>80</v>
      </c>
      <c r="Z269" s="129" t="s">
        <v>80</v>
      </c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 t="s">
        <v>80</v>
      </c>
      <c r="AL269" s="85" t="s">
        <v>80</v>
      </c>
      <c r="AM269" s="129" t="s">
        <v>80</v>
      </c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 t="s">
        <v>80</v>
      </c>
      <c r="AY269" s="85" t="s">
        <v>80</v>
      </c>
      <c r="AZ269" s="129" t="s">
        <v>80</v>
      </c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 t="s">
        <v>80</v>
      </c>
      <c r="BL269" s="85" t="s">
        <v>80</v>
      </c>
      <c r="BM269" s="137" t="s">
        <v>80</v>
      </c>
      <c r="BN269" s="29">
        <v>700</v>
      </c>
    </row>
    <row r="270" spans="1:66" x14ac:dyDescent="0.25">
      <c r="A270" s="244">
        <v>44183</v>
      </c>
      <c r="B270" s="112">
        <v>0</v>
      </c>
      <c r="C270" s="117">
        <v>89</v>
      </c>
      <c r="D270" s="74"/>
      <c r="E270" s="226" t="s">
        <v>80</v>
      </c>
      <c r="F270" s="117">
        <v>7.3</v>
      </c>
      <c r="G270" s="118">
        <v>6.04</v>
      </c>
      <c r="H270" s="117">
        <v>7.48</v>
      </c>
      <c r="I270" s="118">
        <v>7.69</v>
      </c>
      <c r="J270" s="117">
        <v>8.77</v>
      </c>
      <c r="K270" s="74">
        <v>6.22</v>
      </c>
      <c r="L270" s="118">
        <v>750</v>
      </c>
      <c r="M270" s="130" t="s">
        <v>80</v>
      </c>
      <c r="N270" s="74"/>
      <c r="O270" s="84"/>
      <c r="P270" s="84"/>
      <c r="Q270" s="84"/>
      <c r="R270" s="29"/>
      <c r="S270" s="29"/>
      <c r="T270" s="29"/>
      <c r="U270" s="29"/>
      <c r="V270" s="29"/>
      <c r="W270" s="29"/>
      <c r="X270" s="29" t="s">
        <v>80</v>
      </c>
      <c r="Y270" s="85" t="s">
        <v>80</v>
      </c>
      <c r="Z270" s="129" t="s">
        <v>80</v>
      </c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 t="s">
        <v>80</v>
      </c>
      <c r="AL270" s="85" t="s">
        <v>80</v>
      </c>
      <c r="AM270" s="129" t="s">
        <v>80</v>
      </c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 t="s">
        <v>80</v>
      </c>
      <c r="AY270" s="85" t="s">
        <v>80</v>
      </c>
      <c r="AZ270" s="129" t="s">
        <v>80</v>
      </c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 t="s">
        <v>80</v>
      </c>
      <c r="BL270" s="85" t="s">
        <v>80</v>
      </c>
      <c r="BM270" s="112" t="s">
        <v>80</v>
      </c>
      <c r="BN270" s="29">
        <v>700</v>
      </c>
    </row>
    <row r="271" spans="1:66" x14ac:dyDescent="0.25">
      <c r="A271" s="244">
        <v>44184</v>
      </c>
      <c r="B271" s="112">
        <v>0</v>
      </c>
      <c r="C271" s="117">
        <v>68</v>
      </c>
      <c r="D271" s="74"/>
      <c r="E271" s="226" t="s">
        <v>80</v>
      </c>
      <c r="F271" s="117">
        <v>7.17</v>
      </c>
      <c r="G271" s="118">
        <v>3.46</v>
      </c>
      <c r="H271" s="117">
        <v>7.14</v>
      </c>
      <c r="I271" s="118">
        <v>7.32</v>
      </c>
      <c r="J271" s="117">
        <v>7.71</v>
      </c>
      <c r="K271" s="74">
        <v>6.54</v>
      </c>
      <c r="L271" s="118">
        <v>800</v>
      </c>
      <c r="M271" s="130" t="s">
        <v>80</v>
      </c>
      <c r="N271" s="74"/>
      <c r="O271" s="84"/>
      <c r="P271" s="84"/>
      <c r="Q271" s="84"/>
      <c r="R271" s="29"/>
      <c r="S271" s="29"/>
      <c r="T271" s="29"/>
      <c r="U271" s="29"/>
      <c r="V271" s="29"/>
      <c r="W271" s="29"/>
      <c r="X271" s="29" t="s">
        <v>80</v>
      </c>
      <c r="Y271" s="85" t="s">
        <v>80</v>
      </c>
      <c r="Z271" s="129" t="s">
        <v>80</v>
      </c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 t="s">
        <v>80</v>
      </c>
      <c r="AL271" s="85" t="s">
        <v>80</v>
      </c>
      <c r="AM271" s="129" t="s">
        <v>80</v>
      </c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 t="s">
        <v>80</v>
      </c>
      <c r="AY271" s="85" t="s">
        <v>80</v>
      </c>
      <c r="AZ271" s="129" t="s">
        <v>80</v>
      </c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 t="s">
        <v>80</v>
      </c>
      <c r="BL271" s="85" t="s">
        <v>80</v>
      </c>
      <c r="BM271" s="137" t="s">
        <v>80</v>
      </c>
      <c r="BN271" s="29">
        <v>700</v>
      </c>
    </row>
    <row r="272" spans="1:66" x14ac:dyDescent="0.25">
      <c r="A272" s="244">
        <v>44185</v>
      </c>
      <c r="B272" s="112">
        <v>0</v>
      </c>
      <c r="C272" s="117">
        <v>102</v>
      </c>
      <c r="D272" s="74"/>
      <c r="E272" s="226" t="s">
        <v>80</v>
      </c>
      <c r="F272" s="117">
        <v>7.8</v>
      </c>
      <c r="G272" s="118">
        <v>6.57</v>
      </c>
      <c r="H272" s="117">
        <v>7.34</v>
      </c>
      <c r="I272" s="118">
        <v>7.5</v>
      </c>
      <c r="J272" s="117">
        <v>7.75</v>
      </c>
      <c r="K272" s="74">
        <v>9.51</v>
      </c>
      <c r="L272" s="118">
        <v>820</v>
      </c>
      <c r="M272" s="130" t="s">
        <v>80</v>
      </c>
      <c r="N272" s="74"/>
      <c r="O272" s="84"/>
      <c r="P272" s="84"/>
      <c r="Q272" s="84"/>
      <c r="R272" s="29"/>
      <c r="S272" s="29"/>
      <c r="T272" s="29"/>
      <c r="U272" s="29"/>
      <c r="V272" s="29"/>
      <c r="W272" s="29"/>
      <c r="X272" s="29" t="s">
        <v>80</v>
      </c>
      <c r="Y272" s="85" t="s">
        <v>80</v>
      </c>
      <c r="Z272" s="129" t="s">
        <v>80</v>
      </c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 t="s">
        <v>80</v>
      </c>
      <c r="AL272" s="85" t="s">
        <v>80</v>
      </c>
      <c r="AM272" s="129" t="s">
        <v>80</v>
      </c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 t="s">
        <v>80</v>
      </c>
      <c r="AY272" s="85" t="s">
        <v>80</v>
      </c>
      <c r="AZ272" s="129" t="s">
        <v>80</v>
      </c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 t="s">
        <v>80</v>
      </c>
      <c r="BL272" s="85" t="s">
        <v>80</v>
      </c>
      <c r="BM272" s="137" t="s">
        <v>80</v>
      </c>
      <c r="BN272" s="29">
        <v>700</v>
      </c>
    </row>
    <row r="273" spans="1:70" x14ac:dyDescent="0.25">
      <c r="A273" s="244">
        <v>44186</v>
      </c>
      <c r="B273" s="112">
        <v>0</v>
      </c>
      <c r="C273" s="117">
        <v>131</v>
      </c>
      <c r="D273" s="74"/>
      <c r="E273" s="226" t="s">
        <v>80</v>
      </c>
      <c r="F273" s="117">
        <v>6.97</v>
      </c>
      <c r="G273" s="118">
        <v>4.75</v>
      </c>
      <c r="H273" s="117">
        <v>7.11</v>
      </c>
      <c r="I273" s="118">
        <v>6.6</v>
      </c>
      <c r="J273" s="117">
        <v>7.93</v>
      </c>
      <c r="K273" s="74">
        <v>6.29</v>
      </c>
      <c r="L273" s="118">
        <v>870</v>
      </c>
      <c r="M273" s="130" t="s">
        <v>80</v>
      </c>
      <c r="N273" s="74"/>
      <c r="O273" s="84"/>
      <c r="P273" s="84"/>
      <c r="Q273" s="84"/>
      <c r="R273" s="29"/>
      <c r="S273" s="29"/>
      <c r="T273" s="29"/>
      <c r="U273" s="29"/>
      <c r="V273" s="29"/>
      <c r="W273" s="29"/>
      <c r="X273" s="29" t="s">
        <v>80</v>
      </c>
      <c r="Y273" s="85" t="s">
        <v>80</v>
      </c>
      <c r="Z273" s="129" t="s">
        <v>80</v>
      </c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 t="s">
        <v>80</v>
      </c>
      <c r="AL273" s="85" t="s">
        <v>80</v>
      </c>
      <c r="AM273" s="129" t="s">
        <v>80</v>
      </c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 t="s">
        <v>80</v>
      </c>
      <c r="AY273" s="85" t="s">
        <v>80</v>
      </c>
      <c r="AZ273" s="129" t="s">
        <v>80</v>
      </c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 t="s">
        <v>80</v>
      </c>
      <c r="BL273" s="85" t="s">
        <v>80</v>
      </c>
      <c r="BM273" s="137" t="s">
        <v>80</v>
      </c>
      <c r="BN273" s="29">
        <v>700</v>
      </c>
    </row>
    <row r="274" spans="1:70" x14ac:dyDescent="0.25">
      <c r="A274" s="244">
        <v>44187</v>
      </c>
      <c r="B274" s="112">
        <v>0</v>
      </c>
      <c r="C274" s="117">
        <v>125</v>
      </c>
      <c r="D274" s="74"/>
      <c r="E274" s="226">
        <v>0</v>
      </c>
      <c r="F274" s="117">
        <v>6.99</v>
      </c>
      <c r="G274" s="118">
        <v>5.13</v>
      </c>
      <c r="H274" s="117">
        <v>7.04</v>
      </c>
      <c r="I274" s="118">
        <v>6.83</v>
      </c>
      <c r="J274" s="117">
        <v>7.78</v>
      </c>
      <c r="K274" s="74">
        <v>5</v>
      </c>
      <c r="L274" s="118">
        <v>860</v>
      </c>
      <c r="M274" s="130">
        <v>0.30555555555555552</v>
      </c>
      <c r="N274" s="74">
        <v>5.2</v>
      </c>
      <c r="O274" s="84">
        <v>20</v>
      </c>
      <c r="P274" s="84">
        <v>3.2</v>
      </c>
      <c r="Q274" s="84">
        <v>1.3</v>
      </c>
      <c r="R274" s="29">
        <v>5.46</v>
      </c>
      <c r="S274" s="29">
        <v>8.06</v>
      </c>
      <c r="T274" s="29">
        <v>7.67</v>
      </c>
      <c r="U274" s="29">
        <v>18</v>
      </c>
      <c r="V274" s="29">
        <v>45</v>
      </c>
      <c r="W274" s="29">
        <v>11</v>
      </c>
      <c r="X274" s="29">
        <v>713</v>
      </c>
      <c r="Y274" s="85">
        <v>7.78</v>
      </c>
      <c r="Z274" s="129">
        <v>0.30555555555555552</v>
      </c>
      <c r="AA274" s="29">
        <v>0.88</v>
      </c>
      <c r="AB274" s="29">
        <v>1.5</v>
      </c>
      <c r="AC274" s="29">
        <v>3.4</v>
      </c>
      <c r="AD274" s="29">
        <v>1.1000000000000001</v>
      </c>
      <c r="AE274" s="29">
        <v>2.57</v>
      </c>
      <c r="AF274" s="29">
        <v>7.44</v>
      </c>
      <c r="AG274" s="29">
        <v>7.52</v>
      </c>
      <c r="AH274" s="29" t="s">
        <v>272</v>
      </c>
      <c r="AI274" s="29">
        <v>1.6</v>
      </c>
      <c r="AJ274" s="29">
        <v>0.25</v>
      </c>
      <c r="AK274" s="29">
        <v>658</v>
      </c>
      <c r="AL274" s="85">
        <v>7.21</v>
      </c>
      <c r="AM274" s="129">
        <v>0.30555555555555552</v>
      </c>
      <c r="AN274" s="29">
        <v>0.82</v>
      </c>
      <c r="AO274" s="29">
        <v>70</v>
      </c>
      <c r="AP274" s="29">
        <v>0.02</v>
      </c>
      <c r="AQ274" s="29">
        <v>0.1</v>
      </c>
      <c r="AR274" s="29">
        <v>0.435</v>
      </c>
      <c r="AS274" s="29">
        <v>4.9000000000000002E-2</v>
      </c>
      <c r="AT274" s="29">
        <v>0.01</v>
      </c>
      <c r="AU274" s="29">
        <v>2300</v>
      </c>
      <c r="AV274" s="29">
        <v>390</v>
      </c>
      <c r="AW274" s="29">
        <v>13</v>
      </c>
      <c r="AX274" s="29">
        <v>18.8</v>
      </c>
      <c r="AY274" s="85">
        <v>6.41</v>
      </c>
      <c r="AZ274" s="129">
        <v>0.30555555555555552</v>
      </c>
      <c r="BA274" s="29">
        <v>1.1000000000000001</v>
      </c>
      <c r="BB274" s="29">
        <v>42.5</v>
      </c>
      <c r="BC274" s="29">
        <v>1.7999999999999999E-2</v>
      </c>
      <c r="BD274" s="29">
        <v>8.4000000000000005E-2</v>
      </c>
      <c r="BE274" s="29">
        <v>0.68300000000000005</v>
      </c>
      <c r="BF274" s="29">
        <v>5.8000000000000003E-2</v>
      </c>
      <c r="BG274" s="29">
        <v>3.3000000000000002E-2</v>
      </c>
      <c r="BH274" s="29">
        <v>610</v>
      </c>
      <c r="BI274" s="29">
        <v>390</v>
      </c>
      <c r="BJ274" s="29">
        <v>4</v>
      </c>
      <c r="BK274" s="29">
        <v>28.6</v>
      </c>
      <c r="BL274" s="85">
        <v>6.19</v>
      </c>
      <c r="BM274" s="137">
        <v>0.30555555555555552</v>
      </c>
      <c r="BN274" s="29">
        <v>700</v>
      </c>
    </row>
    <row r="275" spans="1:70" x14ac:dyDescent="0.25">
      <c r="A275" s="244">
        <v>44188</v>
      </c>
      <c r="B275" s="112">
        <v>0</v>
      </c>
      <c r="C275" s="117">
        <v>74</v>
      </c>
      <c r="D275" s="74"/>
      <c r="E275" s="226">
        <v>335</v>
      </c>
      <c r="F275" s="117">
        <v>7.02</v>
      </c>
      <c r="G275" s="118">
        <v>4.79</v>
      </c>
      <c r="H275" s="117">
        <v>7.1</v>
      </c>
      <c r="I275" s="118">
        <v>6.33</v>
      </c>
      <c r="J275" s="117">
        <v>7.51</v>
      </c>
      <c r="K275" s="74">
        <v>5.65</v>
      </c>
      <c r="L275" s="118">
        <v>800</v>
      </c>
      <c r="M275" s="130" t="s">
        <v>80</v>
      </c>
      <c r="N275" s="74"/>
      <c r="O275" s="84"/>
      <c r="P275" s="84"/>
      <c r="Q275" s="84"/>
      <c r="R275" s="29"/>
      <c r="S275" s="29"/>
      <c r="T275" s="29"/>
      <c r="U275" s="29"/>
      <c r="V275" s="29"/>
      <c r="W275" s="29"/>
      <c r="X275" s="29" t="s">
        <v>80</v>
      </c>
      <c r="Y275" s="85" t="s">
        <v>80</v>
      </c>
      <c r="Z275" s="129" t="s">
        <v>80</v>
      </c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 t="s">
        <v>80</v>
      </c>
      <c r="AL275" s="85" t="s">
        <v>80</v>
      </c>
      <c r="AM275" s="129" t="s">
        <v>80</v>
      </c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 t="s">
        <v>80</v>
      </c>
      <c r="AY275" s="85" t="s">
        <v>80</v>
      </c>
      <c r="AZ275" s="129" t="s">
        <v>80</v>
      </c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 t="s">
        <v>80</v>
      </c>
      <c r="BL275" s="85" t="s">
        <v>80</v>
      </c>
      <c r="BM275" s="112" t="s">
        <v>80</v>
      </c>
      <c r="BN275" s="29">
        <v>700</v>
      </c>
    </row>
    <row r="276" spans="1:70" x14ac:dyDescent="0.25">
      <c r="A276" s="244">
        <v>44189</v>
      </c>
      <c r="B276" s="112">
        <v>1.4</v>
      </c>
      <c r="C276" s="117">
        <v>132</v>
      </c>
      <c r="D276" s="74"/>
      <c r="E276" s="226">
        <v>233</v>
      </c>
      <c r="F276" s="117">
        <v>7.09</v>
      </c>
      <c r="G276" s="118">
        <v>5.79</v>
      </c>
      <c r="H276" s="117">
        <v>7.17</v>
      </c>
      <c r="I276" s="118">
        <v>7.01</v>
      </c>
      <c r="J276" s="117">
        <v>7.29</v>
      </c>
      <c r="K276" s="74">
        <v>3.7</v>
      </c>
      <c r="L276" s="118">
        <v>750</v>
      </c>
      <c r="M276" s="130" t="s">
        <v>80</v>
      </c>
      <c r="N276" s="74"/>
      <c r="O276" s="84"/>
      <c r="P276" s="84"/>
      <c r="Q276" s="84"/>
      <c r="R276" s="29"/>
      <c r="S276" s="29"/>
      <c r="T276" s="29"/>
      <c r="U276" s="29"/>
      <c r="V276" s="29"/>
      <c r="W276" s="29"/>
      <c r="X276" s="29" t="s">
        <v>80</v>
      </c>
      <c r="Y276" s="85" t="s">
        <v>80</v>
      </c>
      <c r="Z276" s="129" t="s">
        <v>80</v>
      </c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 t="s">
        <v>80</v>
      </c>
      <c r="AL276" s="85" t="s">
        <v>80</v>
      </c>
      <c r="AM276" s="129" t="s">
        <v>80</v>
      </c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 t="s">
        <v>80</v>
      </c>
      <c r="AY276" s="85" t="s">
        <v>80</v>
      </c>
      <c r="AZ276" s="129" t="s">
        <v>80</v>
      </c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 t="s">
        <v>80</v>
      </c>
      <c r="BL276" s="85" t="s">
        <v>80</v>
      </c>
      <c r="BM276" s="112" t="s">
        <v>80</v>
      </c>
      <c r="BN276" s="29">
        <v>700</v>
      </c>
    </row>
    <row r="277" spans="1:70" x14ac:dyDescent="0.25">
      <c r="A277" s="244">
        <v>44190</v>
      </c>
      <c r="B277" s="112">
        <v>3.2</v>
      </c>
      <c r="C277" s="117">
        <v>105</v>
      </c>
      <c r="D277" s="74"/>
      <c r="E277" s="226" t="s">
        <v>80</v>
      </c>
      <c r="F277" s="117">
        <v>8.06</v>
      </c>
      <c r="G277" s="118">
        <v>5.71</v>
      </c>
      <c r="H277" s="117">
        <v>7.15</v>
      </c>
      <c r="I277" s="118">
        <v>7.16</v>
      </c>
      <c r="J277" s="117">
        <v>7.4</v>
      </c>
      <c r="K277" s="74">
        <v>3.5</v>
      </c>
      <c r="L277" s="118">
        <v>830</v>
      </c>
      <c r="M277" s="130" t="s">
        <v>80</v>
      </c>
      <c r="N277" s="74"/>
      <c r="O277" s="84"/>
      <c r="P277" s="84"/>
      <c r="Q277" s="84"/>
      <c r="R277" s="29"/>
      <c r="S277" s="29"/>
      <c r="T277" s="29"/>
      <c r="U277" s="29"/>
      <c r="V277" s="29"/>
      <c r="W277" s="29"/>
      <c r="X277" s="29" t="s">
        <v>80</v>
      </c>
      <c r="Y277" s="85" t="s">
        <v>80</v>
      </c>
      <c r="Z277" s="129" t="s">
        <v>80</v>
      </c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 t="s">
        <v>80</v>
      </c>
      <c r="AL277" s="85" t="s">
        <v>80</v>
      </c>
      <c r="AM277" s="129" t="s">
        <v>80</v>
      </c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 t="s">
        <v>80</v>
      </c>
      <c r="AY277" s="85" t="s">
        <v>80</v>
      </c>
      <c r="AZ277" s="129" t="s">
        <v>80</v>
      </c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 t="s">
        <v>80</v>
      </c>
      <c r="BL277" s="85" t="s">
        <v>80</v>
      </c>
      <c r="BM277" s="112" t="s">
        <v>80</v>
      </c>
      <c r="BN277" s="29">
        <v>700</v>
      </c>
    </row>
    <row r="278" spans="1:70" x14ac:dyDescent="0.25">
      <c r="A278" s="244">
        <v>44191</v>
      </c>
      <c r="B278" s="112">
        <v>0</v>
      </c>
      <c r="C278" s="117">
        <v>170</v>
      </c>
      <c r="D278" s="74"/>
      <c r="E278" s="226" t="s">
        <v>80</v>
      </c>
      <c r="F278" s="117">
        <v>7.29</v>
      </c>
      <c r="G278" s="118">
        <v>4.58</v>
      </c>
      <c r="H278" s="117">
        <v>7.29</v>
      </c>
      <c r="I278" s="118">
        <v>6.56</v>
      </c>
      <c r="J278" s="117">
        <v>7.53</v>
      </c>
      <c r="K278" s="74">
        <v>2.25</v>
      </c>
      <c r="L278" s="118">
        <v>880</v>
      </c>
      <c r="M278" s="130" t="s">
        <v>80</v>
      </c>
      <c r="N278" s="74"/>
      <c r="O278" s="84"/>
      <c r="P278" s="84"/>
      <c r="Q278" s="84"/>
      <c r="R278" s="29"/>
      <c r="S278" s="29"/>
      <c r="T278" s="29"/>
      <c r="U278" s="29"/>
      <c r="V278" s="29"/>
      <c r="W278" s="29"/>
      <c r="X278" s="29" t="s">
        <v>80</v>
      </c>
      <c r="Y278" s="85" t="s">
        <v>80</v>
      </c>
      <c r="Z278" s="129" t="s">
        <v>80</v>
      </c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 t="s">
        <v>80</v>
      </c>
      <c r="AL278" s="85" t="s">
        <v>80</v>
      </c>
      <c r="AM278" s="129" t="s">
        <v>80</v>
      </c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 t="s">
        <v>80</v>
      </c>
      <c r="AY278" s="85" t="s">
        <v>80</v>
      </c>
      <c r="AZ278" s="129" t="s">
        <v>80</v>
      </c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 t="s">
        <v>80</v>
      </c>
      <c r="BL278" s="85" t="s">
        <v>80</v>
      </c>
      <c r="BM278" s="112" t="s">
        <v>80</v>
      </c>
      <c r="BN278" s="29">
        <v>700</v>
      </c>
    </row>
    <row r="279" spans="1:70" x14ac:dyDescent="0.25">
      <c r="A279" s="244">
        <v>44192</v>
      </c>
      <c r="B279" s="112">
        <v>0</v>
      </c>
      <c r="C279" s="117">
        <v>126</v>
      </c>
      <c r="D279" s="74"/>
      <c r="E279" s="226" t="s">
        <v>80</v>
      </c>
      <c r="F279" s="117">
        <v>7.17</v>
      </c>
      <c r="G279" s="118">
        <v>2.41</v>
      </c>
      <c r="H279" s="117">
        <v>7.51</v>
      </c>
      <c r="I279" s="118">
        <v>6.3</v>
      </c>
      <c r="J279" s="117"/>
      <c r="K279" s="74">
        <v>1.79</v>
      </c>
      <c r="L279" s="118">
        <v>910</v>
      </c>
      <c r="M279" s="130" t="s">
        <v>80</v>
      </c>
      <c r="N279" s="74"/>
      <c r="O279" s="84"/>
      <c r="P279" s="84"/>
      <c r="Q279" s="84"/>
      <c r="R279" s="29"/>
      <c r="S279" s="29"/>
      <c r="T279" s="29"/>
      <c r="U279" s="29"/>
      <c r="V279" s="29"/>
      <c r="W279" s="29"/>
      <c r="X279" s="29" t="s">
        <v>80</v>
      </c>
      <c r="Y279" s="85" t="s">
        <v>80</v>
      </c>
      <c r="Z279" s="129" t="s">
        <v>80</v>
      </c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 t="s">
        <v>80</v>
      </c>
      <c r="AL279" s="85" t="s">
        <v>80</v>
      </c>
      <c r="AM279" s="129" t="s">
        <v>80</v>
      </c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 t="s">
        <v>80</v>
      </c>
      <c r="AY279" s="85" t="s">
        <v>80</v>
      </c>
      <c r="AZ279" s="129" t="s">
        <v>80</v>
      </c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 t="s">
        <v>80</v>
      </c>
      <c r="BL279" s="85" t="s">
        <v>80</v>
      </c>
      <c r="BM279" s="137" t="s">
        <v>80</v>
      </c>
      <c r="BN279" s="29">
        <v>700</v>
      </c>
    </row>
    <row r="280" spans="1:70" x14ac:dyDescent="0.25">
      <c r="A280" s="244">
        <v>44193</v>
      </c>
      <c r="B280" s="112">
        <v>2</v>
      </c>
      <c r="C280" s="117">
        <v>225</v>
      </c>
      <c r="D280" s="74"/>
      <c r="E280" s="226" t="s">
        <v>80</v>
      </c>
      <c r="F280" s="117">
        <v>7.21</v>
      </c>
      <c r="G280" s="118">
        <v>3.16</v>
      </c>
      <c r="H280" s="117">
        <v>7.28</v>
      </c>
      <c r="I280" s="118">
        <v>6.34</v>
      </c>
      <c r="J280" s="117"/>
      <c r="K280" s="74">
        <v>2.6</v>
      </c>
      <c r="L280" s="118">
        <v>950</v>
      </c>
      <c r="M280" s="130" t="s">
        <v>80</v>
      </c>
      <c r="N280" s="74"/>
      <c r="O280" s="84"/>
      <c r="P280" s="84"/>
      <c r="Q280" s="84"/>
      <c r="R280" s="29"/>
      <c r="S280" s="29"/>
      <c r="T280" s="29"/>
      <c r="U280" s="29"/>
      <c r="V280" s="29"/>
      <c r="W280" s="29"/>
      <c r="X280" s="29" t="s">
        <v>80</v>
      </c>
      <c r="Y280" s="85" t="s">
        <v>80</v>
      </c>
      <c r="Z280" s="129" t="s">
        <v>80</v>
      </c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 t="s">
        <v>80</v>
      </c>
      <c r="AL280" s="85" t="s">
        <v>80</v>
      </c>
      <c r="AM280" s="129" t="s">
        <v>80</v>
      </c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 t="s">
        <v>80</v>
      </c>
      <c r="AY280" s="85" t="s">
        <v>80</v>
      </c>
      <c r="AZ280" s="129" t="s">
        <v>80</v>
      </c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 t="s">
        <v>80</v>
      </c>
      <c r="BL280" s="85" t="s">
        <v>80</v>
      </c>
      <c r="BM280" s="137" t="s">
        <v>80</v>
      </c>
      <c r="BN280" s="29">
        <v>700</v>
      </c>
    </row>
    <row r="281" spans="1:70" x14ac:dyDescent="0.25">
      <c r="A281" s="244">
        <v>44194</v>
      </c>
      <c r="B281" s="112">
        <v>0.4</v>
      </c>
      <c r="C281" s="117">
        <v>254</v>
      </c>
      <c r="D281" s="74"/>
      <c r="E281" s="226">
        <v>306</v>
      </c>
      <c r="F281" s="117">
        <v>7.51</v>
      </c>
      <c r="G281" s="118">
        <v>3.88</v>
      </c>
      <c r="H281" s="117">
        <v>7.39</v>
      </c>
      <c r="I281" s="118">
        <v>5.07</v>
      </c>
      <c r="J281" s="117">
        <v>7.67</v>
      </c>
      <c r="K281" s="74">
        <v>3.74</v>
      </c>
      <c r="L281" s="118">
        <v>910</v>
      </c>
      <c r="M281" s="130" t="s">
        <v>80</v>
      </c>
      <c r="N281" s="74"/>
      <c r="O281" s="84"/>
      <c r="P281" s="84"/>
      <c r="Q281" s="84"/>
      <c r="R281" s="29"/>
      <c r="S281" s="29"/>
      <c r="T281" s="29"/>
      <c r="U281" s="29"/>
      <c r="V281" s="29"/>
      <c r="W281" s="29"/>
      <c r="X281" s="29" t="s">
        <v>80</v>
      </c>
      <c r="Y281" s="85" t="s">
        <v>80</v>
      </c>
      <c r="Z281" s="129" t="s">
        <v>80</v>
      </c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 t="s">
        <v>80</v>
      </c>
      <c r="AL281" s="85" t="s">
        <v>80</v>
      </c>
      <c r="AM281" s="129" t="s">
        <v>80</v>
      </c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 t="s">
        <v>80</v>
      </c>
      <c r="AY281" s="85" t="s">
        <v>80</v>
      </c>
      <c r="AZ281" s="129" t="s">
        <v>80</v>
      </c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 t="s">
        <v>80</v>
      </c>
      <c r="BL281" s="85" t="s">
        <v>80</v>
      </c>
      <c r="BM281" s="137" t="s">
        <v>80</v>
      </c>
      <c r="BN281" s="29">
        <v>700</v>
      </c>
    </row>
    <row r="282" spans="1:70" x14ac:dyDescent="0.25">
      <c r="A282" s="244">
        <v>44195</v>
      </c>
      <c r="B282" s="112">
        <v>0</v>
      </c>
      <c r="C282" s="117">
        <v>182</v>
      </c>
      <c r="D282" s="74"/>
      <c r="E282" s="226">
        <v>216</v>
      </c>
      <c r="F282" s="117">
        <v>7.59</v>
      </c>
      <c r="G282" s="118">
        <v>1.51</v>
      </c>
      <c r="H282" s="117">
        <v>7.42</v>
      </c>
      <c r="I282" s="118">
        <v>3.69</v>
      </c>
      <c r="J282" s="117">
        <v>7.59</v>
      </c>
      <c r="K282" s="74">
        <v>2.63</v>
      </c>
      <c r="L282" s="118">
        <v>910</v>
      </c>
      <c r="M282" s="130">
        <v>0.58333333333333337</v>
      </c>
      <c r="N282" s="74">
        <v>6.7</v>
      </c>
      <c r="O282" s="84">
        <v>29.5</v>
      </c>
      <c r="P282" s="84">
        <v>7</v>
      </c>
      <c r="Q282" s="84">
        <v>8.1</v>
      </c>
      <c r="R282" s="29">
        <v>12.6</v>
      </c>
      <c r="S282" s="29">
        <v>9.49</v>
      </c>
      <c r="T282" s="29">
        <v>8.02</v>
      </c>
      <c r="U282" s="29">
        <v>2700</v>
      </c>
      <c r="V282" s="29">
        <v>11000</v>
      </c>
      <c r="W282" s="29">
        <v>17</v>
      </c>
      <c r="X282" s="29">
        <v>731</v>
      </c>
      <c r="Y282" s="5">
        <v>7.39</v>
      </c>
      <c r="Z282" s="129">
        <v>0.58333333333333337</v>
      </c>
      <c r="AA282" s="29">
        <v>4.0999999999999996</v>
      </c>
      <c r="AB282" s="29" t="s">
        <v>269</v>
      </c>
      <c r="AC282" s="29">
        <v>6.9</v>
      </c>
      <c r="AD282" s="29">
        <v>6.6</v>
      </c>
      <c r="AE282" s="29">
        <v>7.71</v>
      </c>
      <c r="AF282" s="29">
        <v>8.42</v>
      </c>
      <c r="AG282" s="29">
        <v>7.51</v>
      </c>
      <c r="AH282" s="29" t="s">
        <v>272</v>
      </c>
      <c r="AI282" s="29">
        <v>3.3</v>
      </c>
      <c r="AJ282" s="29">
        <v>0.75</v>
      </c>
      <c r="AK282" s="29">
        <v>570</v>
      </c>
      <c r="AL282" s="85">
        <v>7.36</v>
      </c>
      <c r="AM282" s="129">
        <v>0.58333333333333337</v>
      </c>
      <c r="AN282" s="29">
        <v>1.4</v>
      </c>
      <c r="AO282" s="29">
        <v>13.8</v>
      </c>
      <c r="AP282" s="29">
        <v>1.5</v>
      </c>
      <c r="AQ282" s="29">
        <v>1.6</v>
      </c>
      <c r="AR282" s="29">
        <v>1.78</v>
      </c>
      <c r="AS282" s="29">
        <v>1.65</v>
      </c>
      <c r="AT282" s="29">
        <v>1.55</v>
      </c>
      <c r="AU282" s="29">
        <v>56</v>
      </c>
      <c r="AV282" s="29">
        <v>600</v>
      </c>
      <c r="AW282" s="29">
        <v>1.8</v>
      </c>
      <c r="AX282" s="29">
        <v>13.07</v>
      </c>
      <c r="AY282" s="85">
        <v>7.08</v>
      </c>
      <c r="AZ282" s="129">
        <v>0.58333333333333337</v>
      </c>
      <c r="BA282" s="29">
        <v>3.9</v>
      </c>
      <c r="BB282" s="29">
        <v>22.6</v>
      </c>
      <c r="BC282" s="29">
        <v>0.44</v>
      </c>
      <c r="BD282" s="29">
        <v>0.31</v>
      </c>
      <c r="BE282" s="29">
        <v>1.21</v>
      </c>
      <c r="BF282" s="29">
        <v>0.76400000000000001</v>
      </c>
      <c r="BG282" s="29">
        <v>0.61199999999999999</v>
      </c>
      <c r="BH282" s="29">
        <v>42</v>
      </c>
      <c r="BI282" s="29">
        <v>120</v>
      </c>
      <c r="BJ282" s="29">
        <v>4.4000000000000004</v>
      </c>
      <c r="BK282" s="29">
        <v>25.4</v>
      </c>
      <c r="BL282" s="85">
        <v>6.41</v>
      </c>
      <c r="BM282" s="137">
        <v>0.58333333333333337</v>
      </c>
      <c r="BN282" s="29">
        <v>700</v>
      </c>
    </row>
    <row r="283" spans="1:70" ht="13.8" thickBot="1" x14ac:dyDescent="0.3">
      <c r="A283" s="245">
        <v>44196</v>
      </c>
      <c r="B283" s="114">
        <v>0</v>
      </c>
      <c r="C283" s="120">
        <v>244</v>
      </c>
      <c r="D283" s="88"/>
      <c r="E283" s="227">
        <v>242</v>
      </c>
      <c r="F283" s="120">
        <v>7.5</v>
      </c>
      <c r="G283" s="121">
        <v>0.09</v>
      </c>
      <c r="H283" s="120">
        <v>7.49</v>
      </c>
      <c r="I283" s="121">
        <v>2.21</v>
      </c>
      <c r="J283" s="120">
        <v>7.66</v>
      </c>
      <c r="K283" s="88">
        <v>6.7</v>
      </c>
      <c r="L283" s="121">
        <v>910</v>
      </c>
      <c r="M283" s="135" t="s">
        <v>80</v>
      </c>
      <c r="N283" s="88"/>
      <c r="O283" s="89"/>
      <c r="P283" s="89"/>
      <c r="Q283" s="89"/>
      <c r="R283" s="90"/>
      <c r="S283" s="90"/>
      <c r="T283" s="90"/>
      <c r="U283" s="90"/>
      <c r="V283" s="90"/>
      <c r="W283" s="90"/>
      <c r="X283" s="90" t="s">
        <v>80</v>
      </c>
      <c r="Y283" s="91" t="s">
        <v>80</v>
      </c>
      <c r="Z283" s="134" t="s">
        <v>80</v>
      </c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 t="s">
        <v>80</v>
      </c>
      <c r="AL283" s="91" t="s">
        <v>80</v>
      </c>
      <c r="AM283" s="134" t="s">
        <v>80</v>
      </c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 t="s">
        <v>80</v>
      </c>
      <c r="AY283" s="91" t="s">
        <v>80</v>
      </c>
      <c r="AZ283" s="134" t="s">
        <v>80</v>
      </c>
      <c r="BA283" s="90"/>
      <c r="BB283" s="90"/>
      <c r="BC283" s="90"/>
      <c r="BD283" s="90"/>
      <c r="BE283" s="90"/>
      <c r="BF283" s="90"/>
      <c r="BG283" s="90"/>
      <c r="BH283" s="90"/>
      <c r="BI283" s="90"/>
      <c r="BJ283" s="90"/>
      <c r="BK283" s="90" t="s">
        <v>80</v>
      </c>
      <c r="BL283" s="91" t="s">
        <v>80</v>
      </c>
      <c r="BM283" s="114" t="s">
        <v>80</v>
      </c>
      <c r="BN283" s="29">
        <v>700</v>
      </c>
    </row>
    <row r="284" spans="1:70" x14ac:dyDescent="0.25">
      <c r="A284" s="243">
        <v>44197</v>
      </c>
      <c r="B284" s="110">
        <v>0</v>
      </c>
      <c r="C284" s="115">
        <v>162</v>
      </c>
      <c r="D284" s="78"/>
      <c r="E284" s="228">
        <v>187</v>
      </c>
      <c r="F284" s="115">
        <v>7.23</v>
      </c>
      <c r="G284" s="116">
        <v>2.0099999999999998</v>
      </c>
      <c r="H284" s="115">
        <v>7.42</v>
      </c>
      <c r="I284" s="116">
        <v>5.7</v>
      </c>
      <c r="J284" s="115">
        <v>7.4</v>
      </c>
      <c r="K284" s="78">
        <v>4.05</v>
      </c>
      <c r="L284" s="116">
        <v>890</v>
      </c>
      <c r="M284" s="145" t="s">
        <v>80</v>
      </c>
      <c r="N284" s="78"/>
      <c r="O284" s="79"/>
      <c r="P284" s="79"/>
      <c r="Q284" s="79"/>
      <c r="R284" s="80"/>
      <c r="S284" s="80"/>
      <c r="T284" s="80"/>
      <c r="U284" s="80"/>
      <c r="V284" s="80"/>
      <c r="W284" s="80"/>
      <c r="X284" s="80" t="s">
        <v>80</v>
      </c>
      <c r="Y284" s="81" t="s">
        <v>80</v>
      </c>
      <c r="Z284" s="133" t="s">
        <v>80</v>
      </c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 t="s">
        <v>80</v>
      </c>
      <c r="AL284" s="81" t="s">
        <v>80</v>
      </c>
      <c r="AM284" s="133" t="s">
        <v>80</v>
      </c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 t="s">
        <v>80</v>
      </c>
      <c r="AY284" s="81" t="s">
        <v>80</v>
      </c>
      <c r="AZ284" s="133" t="s">
        <v>80</v>
      </c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 t="s">
        <v>80</v>
      </c>
      <c r="BL284" s="81" t="s">
        <v>80</v>
      </c>
      <c r="BM284" s="110" t="s">
        <v>80</v>
      </c>
      <c r="BN284" s="29">
        <v>700</v>
      </c>
      <c r="BO284" s="4" t="s">
        <v>80</v>
      </c>
      <c r="BQ284" s="4" t="s">
        <v>80</v>
      </c>
      <c r="BR284" s="4" t="s">
        <v>80</v>
      </c>
    </row>
    <row r="285" spans="1:70" x14ac:dyDescent="0.25">
      <c r="A285" s="244">
        <v>44198</v>
      </c>
      <c r="B285" s="112">
        <v>0</v>
      </c>
      <c r="C285" s="117">
        <v>224</v>
      </c>
      <c r="D285" s="74"/>
      <c r="E285" s="226">
        <v>235</v>
      </c>
      <c r="F285" s="117">
        <v>7.31</v>
      </c>
      <c r="G285" s="118">
        <v>0.1</v>
      </c>
      <c r="H285" s="117">
        <v>7.35</v>
      </c>
      <c r="I285" s="118">
        <v>5.22</v>
      </c>
      <c r="J285" s="117">
        <v>7.42</v>
      </c>
      <c r="K285" s="74">
        <v>4.01</v>
      </c>
      <c r="L285" s="118">
        <v>890</v>
      </c>
      <c r="M285" s="130" t="s">
        <v>80</v>
      </c>
      <c r="N285" s="74"/>
      <c r="O285" s="84"/>
      <c r="P285" s="84"/>
      <c r="Q285" s="84"/>
      <c r="R285" s="29"/>
      <c r="S285" s="29"/>
      <c r="T285" s="29"/>
      <c r="U285" s="29"/>
      <c r="V285" s="29"/>
      <c r="W285" s="29"/>
      <c r="X285" s="29" t="s">
        <v>80</v>
      </c>
      <c r="Y285" s="85" t="s">
        <v>80</v>
      </c>
      <c r="Z285" s="129" t="s">
        <v>80</v>
      </c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 t="s">
        <v>80</v>
      </c>
      <c r="AL285" s="85" t="s">
        <v>80</v>
      </c>
      <c r="AM285" s="129" t="s">
        <v>80</v>
      </c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 t="s">
        <v>80</v>
      </c>
      <c r="AY285" s="85" t="s">
        <v>80</v>
      </c>
      <c r="AZ285" s="129" t="s">
        <v>80</v>
      </c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 t="s">
        <v>80</v>
      </c>
      <c r="BL285" s="85" t="s">
        <v>80</v>
      </c>
      <c r="BM285" s="112" t="s">
        <v>80</v>
      </c>
      <c r="BN285" s="29">
        <v>700</v>
      </c>
    </row>
    <row r="286" spans="1:70" x14ac:dyDescent="0.25">
      <c r="A286" s="244">
        <v>44199</v>
      </c>
      <c r="B286" s="112">
        <v>16.399999999999999</v>
      </c>
      <c r="C286" s="117">
        <v>230</v>
      </c>
      <c r="D286" s="74"/>
      <c r="E286" s="226">
        <v>227</v>
      </c>
      <c r="F286" s="117">
        <v>7.41</v>
      </c>
      <c r="G286" s="118">
        <v>0.1</v>
      </c>
      <c r="H286" s="117">
        <v>7.39</v>
      </c>
      <c r="I286" s="118">
        <v>5.32</v>
      </c>
      <c r="J286" s="117">
        <v>7.42</v>
      </c>
      <c r="K286" s="74">
        <v>4.6100000000000003</v>
      </c>
      <c r="L286" s="118">
        <v>940</v>
      </c>
      <c r="M286" s="129" t="s">
        <v>80</v>
      </c>
      <c r="N286" s="74"/>
      <c r="O286" s="84"/>
      <c r="P286" s="84"/>
      <c r="Q286" s="84"/>
      <c r="R286" s="29"/>
      <c r="S286" s="29"/>
      <c r="T286" s="29"/>
      <c r="U286" s="29"/>
      <c r="V286" s="29"/>
      <c r="W286" s="29"/>
      <c r="X286" s="29" t="s">
        <v>80</v>
      </c>
      <c r="Y286" s="85" t="s">
        <v>80</v>
      </c>
      <c r="Z286" s="129" t="s">
        <v>80</v>
      </c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 t="s">
        <v>80</v>
      </c>
      <c r="AL286" s="85" t="s">
        <v>80</v>
      </c>
      <c r="AM286" s="129" t="s">
        <v>80</v>
      </c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 t="s">
        <v>80</v>
      </c>
      <c r="AY286" s="85" t="s">
        <v>80</v>
      </c>
      <c r="AZ286" s="129" t="s">
        <v>80</v>
      </c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 t="s">
        <v>80</v>
      </c>
      <c r="BL286" s="85" t="s">
        <v>80</v>
      </c>
      <c r="BM286" s="137" t="s">
        <v>80</v>
      </c>
      <c r="BN286" s="29">
        <v>700</v>
      </c>
    </row>
    <row r="287" spans="1:70" x14ac:dyDescent="0.25">
      <c r="A287" s="244">
        <v>44200</v>
      </c>
      <c r="B287" s="112">
        <v>0.6</v>
      </c>
      <c r="C287" s="117">
        <v>221</v>
      </c>
      <c r="D287" s="74"/>
      <c r="E287" s="226">
        <v>229</v>
      </c>
      <c r="F287" s="117">
        <v>7.63</v>
      </c>
      <c r="G287" s="118">
        <v>0.08</v>
      </c>
      <c r="H287" s="117">
        <v>7.27</v>
      </c>
      <c r="I287" s="118">
        <v>5.08</v>
      </c>
      <c r="J287" s="117">
        <v>7.42</v>
      </c>
      <c r="K287" s="74">
        <v>0.49</v>
      </c>
      <c r="L287" s="118">
        <v>950</v>
      </c>
      <c r="M287" s="130" t="s">
        <v>80</v>
      </c>
      <c r="N287" s="74"/>
      <c r="O287" s="84"/>
      <c r="P287" s="84"/>
      <c r="Q287" s="84"/>
      <c r="R287" s="29"/>
      <c r="S287" s="29"/>
      <c r="T287" s="29"/>
      <c r="U287" s="29"/>
      <c r="V287" s="29"/>
      <c r="W287" s="29"/>
      <c r="X287" s="29" t="s">
        <v>80</v>
      </c>
      <c r="Y287" s="85" t="s">
        <v>80</v>
      </c>
      <c r="Z287" s="129" t="s">
        <v>80</v>
      </c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 t="s">
        <v>80</v>
      </c>
      <c r="AL287" s="85" t="s">
        <v>80</v>
      </c>
      <c r="AM287" s="129" t="s">
        <v>80</v>
      </c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 t="s">
        <v>80</v>
      </c>
      <c r="AY287" s="85" t="s">
        <v>80</v>
      </c>
      <c r="AZ287" s="129" t="s">
        <v>80</v>
      </c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 t="s">
        <v>80</v>
      </c>
      <c r="BL287" s="85" t="s">
        <v>80</v>
      </c>
      <c r="BM287" s="137" t="s">
        <v>80</v>
      </c>
      <c r="BN287" s="29">
        <v>700</v>
      </c>
    </row>
    <row r="288" spans="1:70" x14ac:dyDescent="0.25">
      <c r="A288" s="244">
        <v>44201</v>
      </c>
      <c r="B288" s="112">
        <v>0</v>
      </c>
      <c r="C288" s="117">
        <v>287</v>
      </c>
      <c r="D288" s="74"/>
      <c r="E288" s="226">
        <v>331</v>
      </c>
      <c r="F288" s="117">
        <v>7.44</v>
      </c>
      <c r="G288" s="118">
        <v>1.96</v>
      </c>
      <c r="H288" s="117">
        <v>7.5</v>
      </c>
      <c r="I288" s="118">
        <v>4.3499999999999996</v>
      </c>
      <c r="J288" s="117">
        <v>7.63</v>
      </c>
      <c r="K288" s="74">
        <v>5.76</v>
      </c>
      <c r="L288" s="118">
        <v>940</v>
      </c>
      <c r="M288" s="130" t="s">
        <v>80</v>
      </c>
      <c r="N288" s="74"/>
      <c r="O288" s="84"/>
      <c r="P288" s="84"/>
      <c r="Q288" s="84"/>
      <c r="R288" s="29"/>
      <c r="S288" s="29"/>
      <c r="T288" s="29"/>
      <c r="U288" s="29"/>
      <c r="V288" s="29"/>
      <c r="W288" s="138"/>
      <c r="X288" s="29" t="s">
        <v>80</v>
      </c>
      <c r="Y288" s="85" t="s">
        <v>80</v>
      </c>
      <c r="Z288" s="129" t="s">
        <v>80</v>
      </c>
      <c r="AA288" s="29"/>
      <c r="AB288" s="29"/>
      <c r="AC288" s="29"/>
      <c r="AD288" s="29"/>
      <c r="AE288" s="29"/>
      <c r="AF288" s="29"/>
      <c r="AG288" s="29"/>
      <c r="AH288" s="29"/>
      <c r="AI288" s="29"/>
      <c r="AJ288" s="138"/>
      <c r="AK288" s="29" t="s">
        <v>80</v>
      </c>
      <c r="AL288" s="85" t="s">
        <v>80</v>
      </c>
      <c r="AM288" s="129" t="s">
        <v>80</v>
      </c>
      <c r="AN288" s="29"/>
      <c r="AO288" s="29"/>
      <c r="AP288" s="29"/>
      <c r="AQ288" s="29"/>
      <c r="AR288" s="29"/>
      <c r="AS288" s="29"/>
      <c r="AT288" s="29"/>
      <c r="AU288" s="29"/>
      <c r="AV288" s="29"/>
      <c r="AW288" s="138"/>
      <c r="AX288" s="29" t="s">
        <v>80</v>
      </c>
      <c r="AY288" s="85" t="s">
        <v>80</v>
      </c>
      <c r="AZ288" s="129" t="s">
        <v>80</v>
      </c>
      <c r="BA288" s="29"/>
      <c r="BB288" s="29"/>
      <c r="BC288" s="29"/>
      <c r="BD288" s="29"/>
      <c r="BE288" s="29"/>
      <c r="BF288" s="29"/>
      <c r="BG288" s="29"/>
      <c r="BH288" s="29"/>
      <c r="BI288" s="29"/>
      <c r="BJ288" s="138"/>
      <c r="BK288" s="29" t="s">
        <v>80</v>
      </c>
      <c r="BL288" s="85" t="s">
        <v>80</v>
      </c>
      <c r="BM288" s="137" t="s">
        <v>80</v>
      </c>
      <c r="BN288" s="29">
        <v>700</v>
      </c>
    </row>
    <row r="289" spans="1:66" x14ac:dyDescent="0.25">
      <c r="A289" s="244">
        <v>44202</v>
      </c>
      <c r="B289" s="112">
        <v>0</v>
      </c>
      <c r="C289" s="117">
        <v>141</v>
      </c>
      <c r="D289" s="74"/>
      <c r="E289" s="226">
        <v>202</v>
      </c>
      <c r="F289" s="117">
        <v>7.46</v>
      </c>
      <c r="G289" s="118">
        <v>3.07</v>
      </c>
      <c r="H289" s="117">
        <v>7.52</v>
      </c>
      <c r="I289" s="118">
        <v>5.14</v>
      </c>
      <c r="J289" s="117">
        <v>7.57</v>
      </c>
      <c r="K289" s="74">
        <v>0.69</v>
      </c>
      <c r="L289" s="118">
        <v>920</v>
      </c>
      <c r="M289" s="130">
        <v>0.28125</v>
      </c>
      <c r="N289" s="74">
        <v>19</v>
      </c>
      <c r="O289" s="84">
        <v>74</v>
      </c>
      <c r="P289" s="84">
        <v>8.1</v>
      </c>
      <c r="Q289" s="84">
        <v>13</v>
      </c>
      <c r="R289" s="29">
        <v>14.9</v>
      </c>
      <c r="S289" s="29">
        <v>9.33</v>
      </c>
      <c r="T289" s="29">
        <v>8.99</v>
      </c>
      <c r="U289" s="29">
        <v>4600</v>
      </c>
      <c r="V289" s="29">
        <v>22000</v>
      </c>
      <c r="W289" s="29">
        <v>27</v>
      </c>
      <c r="X289" s="29">
        <v>671</v>
      </c>
      <c r="Y289" s="85">
        <v>7.57</v>
      </c>
      <c r="Z289" s="129">
        <v>0.28125</v>
      </c>
      <c r="AA289" s="29">
        <v>2.6</v>
      </c>
      <c r="AB289" s="29">
        <v>3</v>
      </c>
      <c r="AC289" s="29">
        <v>7</v>
      </c>
      <c r="AD289" s="29">
        <v>15</v>
      </c>
      <c r="AE289" s="29">
        <v>15.4</v>
      </c>
      <c r="AF289" s="29">
        <v>9.44</v>
      </c>
      <c r="AG289" s="29">
        <v>4.3899999999999997</v>
      </c>
      <c r="AH289" s="29">
        <v>1.6</v>
      </c>
      <c r="AI289" s="29" t="s">
        <v>272</v>
      </c>
      <c r="AJ289" s="29">
        <v>0.3</v>
      </c>
      <c r="AK289" s="29">
        <v>1030</v>
      </c>
      <c r="AL289" s="85">
        <v>7.75</v>
      </c>
      <c r="AM289" s="129">
        <v>0.28125</v>
      </c>
      <c r="AN289" s="29">
        <v>0.81</v>
      </c>
      <c r="AO289" s="29">
        <v>32.200000000000003</v>
      </c>
      <c r="AP289" s="29">
        <v>0.14000000000000001</v>
      </c>
      <c r="AQ289" s="29">
        <v>0.36</v>
      </c>
      <c r="AR289" s="29">
        <v>0.84899999999999998</v>
      </c>
      <c r="AS289" s="29">
        <v>0.17299999999999999</v>
      </c>
      <c r="AT289" s="29">
        <v>0.03</v>
      </c>
      <c r="AU289" s="29">
        <v>620</v>
      </c>
      <c r="AV289" s="29">
        <v>1200</v>
      </c>
      <c r="AW289" s="29">
        <v>7.2</v>
      </c>
      <c r="AX289" s="29">
        <v>26.8</v>
      </c>
      <c r="AY289" s="85">
        <v>7.32</v>
      </c>
      <c r="AZ289" s="129">
        <v>0.28125</v>
      </c>
      <c r="BA289" s="29">
        <v>1.1000000000000001</v>
      </c>
      <c r="BB289" s="29">
        <v>27.8</v>
      </c>
      <c r="BC289" s="29">
        <v>0.78</v>
      </c>
      <c r="BD289" s="29">
        <v>1.5</v>
      </c>
      <c r="BE289" s="29">
        <v>1.7</v>
      </c>
      <c r="BF289" s="29">
        <v>0.94</v>
      </c>
      <c r="BG289" s="29">
        <v>0.80800000000000005</v>
      </c>
      <c r="BH289" s="29">
        <v>520</v>
      </c>
      <c r="BI289" s="29">
        <v>540</v>
      </c>
      <c r="BJ289" s="29">
        <v>3</v>
      </c>
      <c r="BK289" s="29">
        <v>16.79</v>
      </c>
      <c r="BL289" s="85">
        <v>6.91</v>
      </c>
      <c r="BM289" s="137">
        <v>0.28125</v>
      </c>
      <c r="BN289" s="29">
        <v>700</v>
      </c>
    </row>
    <row r="290" spans="1:66" x14ac:dyDescent="0.25">
      <c r="A290" s="244">
        <v>44203</v>
      </c>
      <c r="B290" s="112">
        <v>0</v>
      </c>
      <c r="C290" s="117">
        <v>265</v>
      </c>
      <c r="D290" s="74"/>
      <c r="E290" s="226">
        <v>351</v>
      </c>
      <c r="F290" s="29">
        <v>7.57</v>
      </c>
      <c r="G290" s="118">
        <v>3.71</v>
      </c>
      <c r="H290" s="117">
        <v>7.64</v>
      </c>
      <c r="I290" s="118">
        <v>4.6399999999999997</v>
      </c>
      <c r="J290" s="117">
        <v>7.63</v>
      </c>
      <c r="K290" s="74">
        <v>4.6100000000000003</v>
      </c>
      <c r="L290" s="118">
        <v>920</v>
      </c>
      <c r="M290" s="130" t="s">
        <v>80</v>
      </c>
      <c r="N290" s="74"/>
      <c r="O290" s="84"/>
      <c r="P290" s="84"/>
      <c r="Q290" s="84"/>
      <c r="R290" s="29"/>
      <c r="S290" s="29"/>
      <c r="T290" s="29"/>
      <c r="U290" s="29"/>
      <c r="V290" s="29"/>
      <c r="W290" s="29"/>
      <c r="X290" s="29" t="s">
        <v>80</v>
      </c>
      <c r="Y290" s="85" t="s">
        <v>80</v>
      </c>
      <c r="Z290" s="129" t="s">
        <v>80</v>
      </c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 t="s">
        <v>80</v>
      </c>
      <c r="AL290" s="85" t="s">
        <v>80</v>
      </c>
      <c r="AM290" s="129" t="s">
        <v>80</v>
      </c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 t="s">
        <v>80</v>
      </c>
      <c r="AY290" s="85" t="s">
        <v>80</v>
      </c>
      <c r="AZ290" s="129" t="s">
        <v>80</v>
      </c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 t="s">
        <v>80</v>
      </c>
      <c r="BL290" s="85" t="s">
        <v>80</v>
      </c>
      <c r="BM290" s="112" t="s">
        <v>80</v>
      </c>
      <c r="BN290" s="29">
        <v>700</v>
      </c>
    </row>
    <row r="291" spans="1:66" x14ac:dyDescent="0.25">
      <c r="A291" s="244">
        <v>44204</v>
      </c>
      <c r="B291" s="112">
        <v>16</v>
      </c>
      <c r="C291" s="117">
        <v>219</v>
      </c>
      <c r="D291" s="74"/>
      <c r="E291" s="226">
        <v>315</v>
      </c>
      <c r="F291" s="29">
        <v>7.48</v>
      </c>
      <c r="G291" s="118">
        <v>3.5</v>
      </c>
      <c r="H291" s="117">
        <v>7.54</v>
      </c>
      <c r="I291" s="118">
        <v>4.4400000000000004</v>
      </c>
      <c r="J291" s="117">
        <v>7.57</v>
      </c>
      <c r="K291" s="74">
        <v>4.6900000000000004</v>
      </c>
      <c r="L291" s="118">
        <v>890</v>
      </c>
      <c r="M291" s="130" t="s">
        <v>80</v>
      </c>
      <c r="N291" s="74"/>
      <c r="O291" s="84"/>
      <c r="P291" s="84"/>
      <c r="Q291" s="84"/>
      <c r="R291" s="29"/>
      <c r="S291" s="29"/>
      <c r="T291" s="29"/>
      <c r="U291" s="29"/>
      <c r="V291" s="29"/>
      <c r="W291" s="29"/>
      <c r="X291" s="29" t="s">
        <v>80</v>
      </c>
      <c r="Y291" s="85" t="s">
        <v>80</v>
      </c>
      <c r="Z291" s="129" t="s">
        <v>80</v>
      </c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 t="s">
        <v>80</v>
      </c>
      <c r="AL291" s="85" t="s">
        <v>80</v>
      </c>
      <c r="AM291" s="129" t="s">
        <v>80</v>
      </c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 t="s">
        <v>80</v>
      </c>
      <c r="AY291" s="85" t="s">
        <v>80</v>
      </c>
      <c r="AZ291" s="129" t="s">
        <v>80</v>
      </c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 t="s">
        <v>80</v>
      </c>
      <c r="BL291" s="85" t="s">
        <v>80</v>
      </c>
      <c r="BM291" s="137" t="s">
        <v>80</v>
      </c>
      <c r="BN291" s="29">
        <v>700</v>
      </c>
    </row>
    <row r="292" spans="1:66" x14ac:dyDescent="0.25">
      <c r="A292" s="244">
        <v>44205</v>
      </c>
      <c r="B292" s="112">
        <v>16.399999999999999</v>
      </c>
      <c r="C292" s="117">
        <v>0</v>
      </c>
      <c r="D292" s="74"/>
      <c r="E292" s="226">
        <v>247</v>
      </c>
      <c r="F292" s="117">
        <v>7.76</v>
      </c>
      <c r="G292" s="118">
        <v>2.58</v>
      </c>
      <c r="H292" s="117">
        <v>7.39</v>
      </c>
      <c r="I292" s="118">
        <v>4.9400000000000004</v>
      </c>
      <c r="J292" s="117">
        <v>7.46</v>
      </c>
      <c r="K292" s="74">
        <v>3.15</v>
      </c>
      <c r="L292" s="118">
        <v>830</v>
      </c>
      <c r="M292" s="130" t="s">
        <v>80</v>
      </c>
      <c r="N292" s="74"/>
      <c r="O292" s="84"/>
      <c r="P292" s="84"/>
      <c r="Q292" s="84"/>
      <c r="R292" s="29"/>
      <c r="S292" s="29"/>
      <c r="T292" s="29"/>
      <c r="U292" s="29"/>
      <c r="V292" s="29"/>
      <c r="W292" s="29"/>
      <c r="X292" s="29" t="s">
        <v>80</v>
      </c>
      <c r="Y292" s="85" t="s">
        <v>80</v>
      </c>
      <c r="Z292" s="129" t="s">
        <v>80</v>
      </c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 t="s">
        <v>80</v>
      </c>
      <c r="AL292" s="85" t="s">
        <v>80</v>
      </c>
      <c r="AM292" s="129" t="s">
        <v>80</v>
      </c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 t="s">
        <v>80</v>
      </c>
      <c r="AY292" s="85" t="s">
        <v>80</v>
      </c>
      <c r="AZ292" s="129" t="s">
        <v>80</v>
      </c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 t="s">
        <v>80</v>
      </c>
      <c r="BL292" s="85" t="s">
        <v>80</v>
      </c>
      <c r="BM292" s="112" t="s">
        <v>80</v>
      </c>
      <c r="BN292" s="29">
        <v>700</v>
      </c>
    </row>
    <row r="293" spans="1:66" x14ac:dyDescent="0.25">
      <c r="A293" s="244">
        <v>44206</v>
      </c>
      <c r="B293" s="112">
        <v>0</v>
      </c>
      <c r="C293" s="117">
        <v>0</v>
      </c>
      <c r="D293" s="74"/>
      <c r="E293" s="226">
        <v>278</v>
      </c>
      <c r="F293" s="117">
        <v>7.83</v>
      </c>
      <c r="G293" s="118">
        <v>3.17</v>
      </c>
      <c r="H293" s="117">
        <v>7.54</v>
      </c>
      <c r="I293" s="118">
        <v>5.2</v>
      </c>
      <c r="J293" s="117">
        <v>7.4</v>
      </c>
      <c r="K293" s="74">
        <v>2.82</v>
      </c>
      <c r="L293" s="118">
        <v>820</v>
      </c>
      <c r="M293" s="130" t="s">
        <v>80</v>
      </c>
      <c r="N293" s="74"/>
      <c r="O293" s="84"/>
      <c r="P293" s="84"/>
      <c r="Q293" s="84"/>
      <c r="R293" s="29"/>
      <c r="S293" s="29"/>
      <c r="T293" s="29"/>
      <c r="U293" s="29"/>
      <c r="V293" s="29"/>
      <c r="W293" s="29"/>
      <c r="X293" s="29" t="s">
        <v>80</v>
      </c>
      <c r="Y293" s="85" t="s">
        <v>80</v>
      </c>
      <c r="Z293" s="129" t="s">
        <v>80</v>
      </c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 t="s">
        <v>80</v>
      </c>
      <c r="AL293" s="85" t="s">
        <v>80</v>
      </c>
      <c r="AM293" s="129" t="s">
        <v>80</v>
      </c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 t="s">
        <v>80</v>
      </c>
      <c r="AY293" s="85" t="s">
        <v>80</v>
      </c>
      <c r="AZ293" s="129" t="s">
        <v>80</v>
      </c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 t="s">
        <v>80</v>
      </c>
      <c r="BL293" s="85" t="s">
        <v>80</v>
      </c>
      <c r="BM293" s="137" t="s">
        <v>80</v>
      </c>
      <c r="BN293" s="29">
        <v>700</v>
      </c>
    </row>
    <row r="294" spans="1:66" x14ac:dyDescent="0.25">
      <c r="A294" s="244">
        <v>44207</v>
      </c>
      <c r="B294" s="112">
        <v>0</v>
      </c>
      <c r="C294" s="117">
        <v>0</v>
      </c>
      <c r="D294" s="74"/>
      <c r="E294" s="226" t="s">
        <v>80</v>
      </c>
      <c r="F294" s="117">
        <v>7.54</v>
      </c>
      <c r="G294" s="118">
        <v>2.76</v>
      </c>
      <c r="H294" s="117">
        <v>7.39</v>
      </c>
      <c r="I294" s="118">
        <v>4.1399999999999997</v>
      </c>
      <c r="J294" s="117">
        <v>7.71</v>
      </c>
      <c r="K294" s="74">
        <v>8.15</v>
      </c>
      <c r="L294" s="118">
        <v>810</v>
      </c>
      <c r="M294" s="130" t="s">
        <v>80</v>
      </c>
      <c r="N294" s="74"/>
      <c r="O294" s="84"/>
      <c r="P294" s="84"/>
      <c r="Q294" s="84"/>
      <c r="R294" s="29"/>
      <c r="S294" s="29"/>
      <c r="T294" s="29"/>
      <c r="U294" s="29"/>
      <c r="V294" s="29"/>
      <c r="W294" s="29"/>
      <c r="X294" s="29" t="s">
        <v>80</v>
      </c>
      <c r="Y294" s="85" t="s">
        <v>80</v>
      </c>
      <c r="Z294" s="129" t="s">
        <v>80</v>
      </c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 t="s">
        <v>80</v>
      </c>
      <c r="AL294" s="85" t="s">
        <v>80</v>
      </c>
      <c r="AM294" s="129" t="s">
        <v>80</v>
      </c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 t="s">
        <v>80</v>
      </c>
      <c r="AY294" s="85" t="s">
        <v>80</v>
      </c>
      <c r="AZ294" s="129" t="s">
        <v>80</v>
      </c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 t="s">
        <v>80</v>
      </c>
      <c r="BL294" s="85" t="s">
        <v>80</v>
      </c>
      <c r="BM294" s="112" t="s">
        <v>80</v>
      </c>
      <c r="BN294" s="29">
        <v>700</v>
      </c>
    </row>
    <row r="295" spans="1:66" x14ac:dyDescent="0.25">
      <c r="A295" s="244">
        <v>44208</v>
      </c>
      <c r="B295" s="112">
        <v>0</v>
      </c>
      <c r="C295" s="117">
        <v>0</v>
      </c>
      <c r="D295" s="74"/>
      <c r="E295" s="226" t="s">
        <v>80</v>
      </c>
      <c r="F295" s="117">
        <v>7.19</v>
      </c>
      <c r="G295" s="118">
        <v>2.76</v>
      </c>
      <c r="H295" s="117">
        <v>7.23</v>
      </c>
      <c r="I295" s="118">
        <v>3.77</v>
      </c>
      <c r="J295" s="117">
        <v>7.55</v>
      </c>
      <c r="K295" s="74">
        <v>6.87</v>
      </c>
      <c r="L295" s="118">
        <v>770</v>
      </c>
      <c r="M295" s="130" t="s">
        <v>80</v>
      </c>
      <c r="N295" s="74"/>
      <c r="O295" s="84"/>
      <c r="P295" s="84"/>
      <c r="Q295" s="84"/>
      <c r="R295" s="29"/>
      <c r="S295" s="29"/>
      <c r="T295" s="29"/>
      <c r="U295" s="29"/>
      <c r="V295" s="29"/>
      <c r="W295" s="29"/>
      <c r="X295" s="29" t="s">
        <v>80</v>
      </c>
      <c r="Y295" s="85" t="s">
        <v>80</v>
      </c>
      <c r="Z295" s="129" t="s">
        <v>80</v>
      </c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 t="s">
        <v>80</v>
      </c>
      <c r="AL295" s="85" t="s">
        <v>80</v>
      </c>
      <c r="AM295" s="129" t="s">
        <v>80</v>
      </c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 t="s">
        <v>80</v>
      </c>
      <c r="AY295" s="85" t="s">
        <v>80</v>
      </c>
      <c r="AZ295" s="129" t="s">
        <v>80</v>
      </c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 t="s">
        <v>80</v>
      </c>
      <c r="BL295" s="85" t="s">
        <v>80</v>
      </c>
      <c r="BM295" s="137" t="s">
        <v>80</v>
      </c>
      <c r="BN295" s="29">
        <v>700</v>
      </c>
    </row>
    <row r="296" spans="1:66" x14ac:dyDescent="0.25">
      <c r="A296" s="244">
        <v>44209</v>
      </c>
      <c r="B296" s="112">
        <v>0.2</v>
      </c>
      <c r="C296" s="117">
        <v>0</v>
      </c>
      <c r="D296" s="74"/>
      <c r="E296" s="226" t="s">
        <v>80</v>
      </c>
      <c r="F296" s="117">
        <v>7.07</v>
      </c>
      <c r="G296" s="118">
        <v>2.62</v>
      </c>
      <c r="H296" s="117">
        <v>7.09</v>
      </c>
      <c r="I296" s="118">
        <v>3.6</v>
      </c>
      <c r="J296" s="117">
        <v>7.3</v>
      </c>
      <c r="K296" s="74">
        <v>3.58</v>
      </c>
      <c r="L296" s="118">
        <v>740</v>
      </c>
      <c r="M296" s="130" t="s">
        <v>80</v>
      </c>
      <c r="N296" s="74"/>
      <c r="O296" s="84"/>
      <c r="P296" s="84"/>
      <c r="Q296" s="84"/>
      <c r="R296" s="29"/>
      <c r="S296" s="29"/>
      <c r="T296" s="29"/>
      <c r="U296" s="29"/>
      <c r="V296" s="29"/>
      <c r="W296" s="29"/>
      <c r="X296" s="29" t="s">
        <v>80</v>
      </c>
      <c r="Y296" s="85" t="s">
        <v>80</v>
      </c>
      <c r="Z296" s="129" t="s">
        <v>80</v>
      </c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 t="s">
        <v>80</v>
      </c>
      <c r="AL296" s="85" t="s">
        <v>80</v>
      </c>
      <c r="AM296" s="129" t="s">
        <v>80</v>
      </c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 t="s">
        <v>80</v>
      </c>
      <c r="AY296" s="85" t="s">
        <v>80</v>
      </c>
      <c r="AZ296" s="129" t="s">
        <v>80</v>
      </c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 t="s">
        <v>80</v>
      </c>
      <c r="BL296" s="85" t="s">
        <v>80</v>
      </c>
      <c r="BM296" s="112" t="s">
        <v>80</v>
      </c>
      <c r="BN296" s="29">
        <v>700</v>
      </c>
    </row>
    <row r="297" spans="1:66" x14ac:dyDescent="0.25">
      <c r="A297" s="244">
        <v>44210</v>
      </c>
      <c r="B297" s="112">
        <v>0.8</v>
      </c>
      <c r="C297" s="117">
        <v>0</v>
      </c>
      <c r="D297" s="74"/>
      <c r="E297" s="226" t="s">
        <v>80</v>
      </c>
      <c r="F297" s="29">
        <v>6.92</v>
      </c>
      <c r="G297" s="118">
        <v>2.7</v>
      </c>
      <c r="H297" s="117">
        <v>6.87</v>
      </c>
      <c r="I297" s="119">
        <v>3.51</v>
      </c>
      <c r="J297" s="117">
        <v>7.21</v>
      </c>
      <c r="K297" s="74">
        <v>5.05</v>
      </c>
      <c r="L297" s="118">
        <v>710</v>
      </c>
      <c r="M297" s="130">
        <v>0.60763888888888895</v>
      </c>
      <c r="N297" s="74">
        <v>56</v>
      </c>
      <c r="O297" s="84">
        <v>109</v>
      </c>
      <c r="P297" s="84">
        <v>11</v>
      </c>
      <c r="Q297" s="84">
        <v>6.1</v>
      </c>
      <c r="R297" s="29">
        <v>15</v>
      </c>
      <c r="S297" s="29">
        <v>11.9</v>
      </c>
      <c r="T297" s="29">
        <v>9.0299999999999994</v>
      </c>
      <c r="U297" s="29">
        <v>8300</v>
      </c>
      <c r="V297" s="29">
        <v>11000</v>
      </c>
      <c r="W297" s="29">
        <v>50</v>
      </c>
      <c r="X297" s="29">
        <v>655</v>
      </c>
      <c r="Y297" s="85">
        <v>7.13</v>
      </c>
      <c r="Z297" s="129">
        <v>0.60763888888888895</v>
      </c>
      <c r="AA297" s="29">
        <v>7.8</v>
      </c>
      <c r="AB297" s="29">
        <v>6.6</v>
      </c>
      <c r="AC297" s="29">
        <v>11</v>
      </c>
      <c r="AD297" s="29">
        <v>4.7</v>
      </c>
      <c r="AE297" s="29">
        <v>6.38</v>
      </c>
      <c r="AF297" s="29">
        <v>10.4</v>
      </c>
      <c r="AG297" s="29">
        <v>9.24</v>
      </c>
      <c r="AH297" s="29" t="s">
        <v>272</v>
      </c>
      <c r="AI297" s="29" t="s">
        <v>272</v>
      </c>
      <c r="AJ297" s="29">
        <v>0.2</v>
      </c>
      <c r="AK297" s="29">
        <v>725</v>
      </c>
      <c r="AL297" s="85">
        <v>7.24</v>
      </c>
      <c r="AM297" s="129">
        <v>0.60763888888888895</v>
      </c>
      <c r="AN297" s="29">
        <v>1.3</v>
      </c>
      <c r="AO297" s="29">
        <v>31.2</v>
      </c>
      <c r="AP297" s="29">
        <v>0.38</v>
      </c>
      <c r="AQ297" s="29">
        <v>0.15</v>
      </c>
      <c r="AR297" s="29">
        <v>0.93100000000000005</v>
      </c>
      <c r="AS297" s="29">
        <v>0.14499999999999999</v>
      </c>
      <c r="AT297" s="29">
        <v>6.9000000000000006E-2</v>
      </c>
      <c r="AU297" s="29">
        <v>8300</v>
      </c>
      <c r="AV297" s="29">
        <v>8800</v>
      </c>
      <c r="AW297" s="29">
        <v>4.5999999999999996</v>
      </c>
      <c r="AX297" s="29">
        <v>13.11</v>
      </c>
      <c r="AY297" s="85">
        <v>6.66</v>
      </c>
      <c r="AZ297" s="129">
        <v>0.60763888888888895</v>
      </c>
      <c r="BA297" s="29">
        <v>1.4</v>
      </c>
      <c r="BB297" s="29">
        <v>34.200000000000003</v>
      </c>
      <c r="BC297" s="29">
        <v>0.67</v>
      </c>
      <c r="BD297" s="29">
        <v>0.31</v>
      </c>
      <c r="BE297" s="29">
        <v>0.79700000000000004</v>
      </c>
      <c r="BF297" s="29">
        <v>0.47099999999999997</v>
      </c>
      <c r="BG297" s="29">
        <v>0.47599999999999998</v>
      </c>
      <c r="BH297" s="29">
        <v>1400</v>
      </c>
      <c r="BI297" s="29">
        <v>1300</v>
      </c>
      <c r="BJ297" s="29">
        <v>3</v>
      </c>
      <c r="BK297" s="29">
        <v>28.3</v>
      </c>
      <c r="BL297" s="85">
        <v>7.37</v>
      </c>
      <c r="BM297" s="137">
        <v>0.60763888888888895</v>
      </c>
      <c r="BN297" s="29">
        <v>700</v>
      </c>
    </row>
    <row r="298" spans="1:66" x14ac:dyDescent="0.25">
      <c r="A298" s="244">
        <v>44211</v>
      </c>
      <c r="B298" s="112">
        <v>0</v>
      </c>
      <c r="C298" s="117">
        <v>0</v>
      </c>
      <c r="D298" s="74"/>
      <c r="E298" s="226" t="s">
        <v>80</v>
      </c>
      <c r="F298" s="29">
        <v>8.33</v>
      </c>
      <c r="G298" s="118">
        <v>2.73</v>
      </c>
      <c r="H298" s="117">
        <v>6.72</v>
      </c>
      <c r="I298" s="118">
        <v>3.73</v>
      </c>
      <c r="J298" s="117">
        <v>7.2</v>
      </c>
      <c r="K298" s="74">
        <v>7.04</v>
      </c>
      <c r="L298" s="118">
        <v>840</v>
      </c>
      <c r="M298" s="130" t="s">
        <v>80</v>
      </c>
      <c r="N298" s="74"/>
      <c r="O298" s="84"/>
      <c r="P298" s="84"/>
      <c r="Q298" s="84"/>
      <c r="R298" s="29"/>
      <c r="S298" s="29"/>
      <c r="T298" s="29"/>
      <c r="U298" s="29"/>
      <c r="V298" s="29"/>
      <c r="W298" s="29"/>
      <c r="X298" s="29" t="s">
        <v>80</v>
      </c>
      <c r="Y298" s="85" t="s">
        <v>80</v>
      </c>
      <c r="Z298" s="129" t="s">
        <v>80</v>
      </c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 t="s">
        <v>80</v>
      </c>
      <c r="AL298" s="85" t="s">
        <v>80</v>
      </c>
      <c r="AM298" s="129" t="s">
        <v>80</v>
      </c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 t="s">
        <v>80</v>
      </c>
      <c r="AY298" s="85" t="s">
        <v>80</v>
      </c>
      <c r="AZ298" s="129" t="s">
        <v>80</v>
      </c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 t="s">
        <v>80</v>
      </c>
      <c r="BL298" s="85" t="s">
        <v>80</v>
      </c>
      <c r="BM298" s="112" t="s">
        <v>80</v>
      </c>
      <c r="BN298" s="29">
        <v>700</v>
      </c>
    </row>
    <row r="299" spans="1:66" x14ac:dyDescent="0.25">
      <c r="A299" s="244">
        <v>44212</v>
      </c>
      <c r="B299" s="112">
        <v>0</v>
      </c>
      <c r="C299" s="117">
        <v>0</v>
      </c>
      <c r="D299" s="74"/>
      <c r="E299" s="226" t="s">
        <v>80</v>
      </c>
      <c r="F299" s="117">
        <v>6.85</v>
      </c>
      <c r="G299" s="118">
        <v>1.78</v>
      </c>
      <c r="H299" s="117">
        <v>6.5</v>
      </c>
      <c r="I299" s="118">
        <v>3.96</v>
      </c>
      <c r="J299" s="117">
        <v>7.45</v>
      </c>
      <c r="K299" s="74">
        <v>5.95</v>
      </c>
      <c r="L299" s="118">
        <v>890</v>
      </c>
      <c r="M299" s="130" t="s">
        <v>80</v>
      </c>
      <c r="N299" s="74"/>
      <c r="O299" s="84"/>
      <c r="P299" s="84"/>
      <c r="Q299" s="84"/>
      <c r="R299" s="29"/>
      <c r="S299" s="29"/>
      <c r="T299" s="29"/>
      <c r="U299" s="29"/>
      <c r="V299" s="29"/>
      <c r="W299" s="29"/>
      <c r="X299" s="29" t="s">
        <v>80</v>
      </c>
      <c r="Y299" s="85" t="s">
        <v>80</v>
      </c>
      <c r="Z299" s="129" t="s">
        <v>80</v>
      </c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 t="s">
        <v>80</v>
      </c>
      <c r="AL299" s="85" t="s">
        <v>80</v>
      </c>
      <c r="AM299" s="129" t="s">
        <v>80</v>
      </c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 t="s">
        <v>80</v>
      </c>
      <c r="AY299" s="85" t="s">
        <v>80</v>
      </c>
      <c r="AZ299" s="129" t="s">
        <v>80</v>
      </c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 t="s">
        <v>80</v>
      </c>
      <c r="BL299" s="85" t="s">
        <v>80</v>
      </c>
      <c r="BM299" s="112" t="s">
        <v>80</v>
      </c>
      <c r="BN299" s="29">
        <v>700</v>
      </c>
    </row>
    <row r="300" spans="1:66" x14ac:dyDescent="0.25">
      <c r="A300" s="244">
        <v>44213</v>
      </c>
      <c r="B300" s="112">
        <v>0</v>
      </c>
      <c r="C300" s="117">
        <v>0</v>
      </c>
      <c r="D300" s="74"/>
      <c r="E300" s="226" t="s">
        <v>80</v>
      </c>
      <c r="F300" s="117">
        <v>7.04</v>
      </c>
      <c r="G300" s="118">
        <v>1.6</v>
      </c>
      <c r="H300" s="117">
        <v>6.4</v>
      </c>
      <c r="I300" s="118">
        <v>3.87</v>
      </c>
      <c r="J300" s="117">
        <v>7.66</v>
      </c>
      <c r="K300" s="74">
        <v>5.66</v>
      </c>
      <c r="L300" s="118">
        <v>950</v>
      </c>
      <c r="M300" s="130" t="s">
        <v>80</v>
      </c>
      <c r="N300" s="74"/>
      <c r="O300" s="84"/>
      <c r="P300" s="84"/>
      <c r="Q300" s="84"/>
      <c r="R300" s="29"/>
      <c r="S300" s="29"/>
      <c r="T300" s="29"/>
      <c r="U300" s="29"/>
      <c r="V300" s="29"/>
      <c r="W300" s="29"/>
      <c r="X300" s="29" t="s">
        <v>80</v>
      </c>
      <c r="Y300" s="85" t="s">
        <v>80</v>
      </c>
      <c r="Z300" s="129" t="s">
        <v>80</v>
      </c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 t="s">
        <v>80</v>
      </c>
      <c r="AL300" s="85" t="s">
        <v>80</v>
      </c>
      <c r="AM300" s="129" t="s">
        <v>80</v>
      </c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 t="s">
        <v>80</v>
      </c>
      <c r="AY300" s="85" t="s">
        <v>80</v>
      </c>
      <c r="AZ300" s="129" t="s">
        <v>80</v>
      </c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 t="s">
        <v>80</v>
      </c>
      <c r="BL300" s="85" t="s">
        <v>80</v>
      </c>
      <c r="BM300" s="137" t="s">
        <v>80</v>
      </c>
      <c r="BN300" s="29">
        <v>700</v>
      </c>
    </row>
    <row r="301" spans="1:66" x14ac:dyDescent="0.25">
      <c r="A301" s="244">
        <v>44214</v>
      </c>
      <c r="B301" s="112">
        <v>2</v>
      </c>
      <c r="C301" s="117">
        <v>139</v>
      </c>
      <c r="D301" s="74"/>
      <c r="E301" s="226" t="s">
        <v>80</v>
      </c>
      <c r="F301" s="117">
        <v>7.1</v>
      </c>
      <c r="G301" s="118">
        <v>3.85</v>
      </c>
      <c r="H301" s="117">
        <v>6.65</v>
      </c>
      <c r="I301" s="118">
        <v>5.01</v>
      </c>
      <c r="J301" s="117">
        <v>7.76</v>
      </c>
      <c r="K301" s="74">
        <v>8.75</v>
      </c>
      <c r="L301" s="118">
        <v>830</v>
      </c>
      <c r="M301" s="130" t="s">
        <v>80</v>
      </c>
      <c r="N301" s="74"/>
      <c r="O301" s="84"/>
      <c r="P301" s="84"/>
      <c r="Q301" s="84"/>
      <c r="R301" s="29"/>
      <c r="S301" s="29"/>
      <c r="T301" s="29"/>
      <c r="U301" s="29"/>
      <c r="V301" s="29"/>
      <c r="W301" s="29"/>
      <c r="X301" s="29" t="s">
        <v>80</v>
      </c>
      <c r="Y301" s="85" t="s">
        <v>80</v>
      </c>
      <c r="Z301" s="129" t="s">
        <v>80</v>
      </c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 t="s">
        <v>80</v>
      </c>
      <c r="AL301" s="85" t="s">
        <v>80</v>
      </c>
      <c r="AM301" s="129" t="s">
        <v>80</v>
      </c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 t="s">
        <v>80</v>
      </c>
      <c r="AY301" s="85" t="s">
        <v>80</v>
      </c>
      <c r="AZ301" s="129" t="s">
        <v>80</v>
      </c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 t="s">
        <v>80</v>
      </c>
      <c r="BL301" s="85" t="s">
        <v>80</v>
      </c>
      <c r="BM301" s="112" t="s">
        <v>80</v>
      </c>
      <c r="BN301" s="29">
        <v>700</v>
      </c>
    </row>
    <row r="302" spans="1:66" x14ac:dyDescent="0.25">
      <c r="A302" s="244">
        <v>44215</v>
      </c>
      <c r="B302" s="112">
        <v>0.8</v>
      </c>
      <c r="C302" s="117">
        <v>190</v>
      </c>
      <c r="D302" s="74"/>
      <c r="E302" s="226">
        <v>263</v>
      </c>
      <c r="F302" s="117">
        <v>6.78</v>
      </c>
      <c r="G302" s="118">
        <v>2.96</v>
      </c>
      <c r="H302" s="117">
        <v>6.78</v>
      </c>
      <c r="I302" s="118">
        <v>4.9800000000000004</v>
      </c>
      <c r="J302" s="117">
        <v>7.42</v>
      </c>
      <c r="K302" s="74">
        <v>5.03</v>
      </c>
      <c r="L302" s="118">
        <v>800</v>
      </c>
      <c r="M302" s="130" t="s">
        <v>80</v>
      </c>
      <c r="N302" s="74"/>
      <c r="O302" s="84"/>
      <c r="P302" s="84"/>
      <c r="Q302" s="84"/>
      <c r="R302" s="29"/>
      <c r="S302" s="29"/>
      <c r="T302" s="29"/>
      <c r="U302" s="29"/>
      <c r="V302" s="29"/>
      <c r="W302" s="29"/>
      <c r="X302" s="29" t="s">
        <v>80</v>
      </c>
      <c r="Y302" s="85" t="s">
        <v>80</v>
      </c>
      <c r="Z302" s="129" t="s">
        <v>80</v>
      </c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 t="s">
        <v>80</v>
      </c>
      <c r="AL302" s="85" t="s">
        <v>80</v>
      </c>
      <c r="AM302" s="129" t="s">
        <v>80</v>
      </c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 t="s">
        <v>80</v>
      </c>
      <c r="AY302" s="85" t="s">
        <v>80</v>
      </c>
      <c r="AZ302" s="129" t="s">
        <v>80</v>
      </c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 t="s">
        <v>80</v>
      </c>
      <c r="BL302" s="85" t="s">
        <v>80</v>
      </c>
      <c r="BM302" s="137" t="s">
        <v>80</v>
      </c>
      <c r="BN302" s="29">
        <v>700</v>
      </c>
    </row>
    <row r="303" spans="1:66" x14ac:dyDescent="0.25">
      <c r="A303" s="244">
        <v>44216</v>
      </c>
      <c r="B303" s="112">
        <v>9</v>
      </c>
      <c r="C303" s="117">
        <v>118</v>
      </c>
      <c r="D303" s="74"/>
      <c r="E303" s="226">
        <v>315</v>
      </c>
      <c r="F303" s="117">
        <v>6.8</v>
      </c>
      <c r="G303" s="118">
        <v>4.33</v>
      </c>
      <c r="H303" s="117">
        <v>6.87</v>
      </c>
      <c r="I303" s="118">
        <v>5.05</v>
      </c>
      <c r="J303" s="117">
        <v>7.68</v>
      </c>
      <c r="K303" s="74">
        <v>8.1</v>
      </c>
      <c r="L303" s="118">
        <v>760</v>
      </c>
      <c r="M303" s="130">
        <v>0.28125</v>
      </c>
      <c r="N303" s="74">
        <v>32</v>
      </c>
      <c r="O303" s="84">
        <v>110</v>
      </c>
      <c r="P303" s="84">
        <v>9.4</v>
      </c>
      <c r="Q303" s="84">
        <v>0.1</v>
      </c>
      <c r="R303" s="29">
        <v>12.9</v>
      </c>
      <c r="S303" s="29">
        <v>11.8</v>
      </c>
      <c r="T303" s="29">
        <v>8.64</v>
      </c>
      <c r="U303" s="29">
        <v>5200</v>
      </c>
      <c r="V303" s="29">
        <v>23000</v>
      </c>
      <c r="W303" s="29">
        <v>50</v>
      </c>
      <c r="X303" s="29">
        <v>633</v>
      </c>
      <c r="Y303" s="85">
        <v>8.17</v>
      </c>
      <c r="Z303" s="129">
        <v>0.28125</v>
      </c>
      <c r="AA303" s="29">
        <v>1.7</v>
      </c>
      <c r="AB303" s="29" t="s">
        <v>269</v>
      </c>
      <c r="AC303" s="29">
        <v>12</v>
      </c>
      <c r="AD303" s="29">
        <v>0.05</v>
      </c>
      <c r="AE303" s="29">
        <v>1.77</v>
      </c>
      <c r="AF303" s="29">
        <v>10.1</v>
      </c>
      <c r="AG303" s="29">
        <v>8.57</v>
      </c>
      <c r="AH303" s="29" t="s">
        <v>272</v>
      </c>
      <c r="AI303" s="29">
        <v>1.6</v>
      </c>
      <c r="AJ303" s="29">
        <v>0.35</v>
      </c>
      <c r="AK303" s="29">
        <v>652</v>
      </c>
      <c r="AL303" s="85">
        <v>8.1300000000000008</v>
      </c>
      <c r="AM303" s="129">
        <v>0.28125</v>
      </c>
      <c r="AN303" s="29">
        <v>2</v>
      </c>
      <c r="AO303" s="29">
        <v>24.2</v>
      </c>
      <c r="AP303" s="29">
        <v>0.1</v>
      </c>
      <c r="AQ303" s="29">
        <v>5.8999999999999997E-2</v>
      </c>
      <c r="AR303" s="29">
        <v>0.57999999999999996</v>
      </c>
      <c r="AS303" s="29">
        <v>0.11600000000000001</v>
      </c>
      <c r="AT303" s="29">
        <v>6.3E-2</v>
      </c>
      <c r="AU303" s="29">
        <v>720</v>
      </c>
      <c r="AV303" s="29">
        <v>620</v>
      </c>
      <c r="AW303" s="29">
        <v>5.5</v>
      </c>
      <c r="AX303" s="29">
        <v>20.22</v>
      </c>
      <c r="AY303" s="85">
        <v>7.06</v>
      </c>
      <c r="AZ303" s="129">
        <v>0.28125</v>
      </c>
      <c r="BA303" s="29">
        <v>1.8</v>
      </c>
      <c r="BB303" s="29">
        <v>22</v>
      </c>
      <c r="BC303" s="29">
        <v>0.51</v>
      </c>
      <c r="BD303" s="29">
        <v>0.03</v>
      </c>
      <c r="BE303" s="29">
        <v>0.49399999999999999</v>
      </c>
      <c r="BF303" s="29">
        <v>0.48899999999999999</v>
      </c>
      <c r="BG303" s="29">
        <v>0.39300000000000002</v>
      </c>
      <c r="BH303" s="29">
        <v>580</v>
      </c>
      <c r="BI303" s="29">
        <v>410</v>
      </c>
      <c r="BJ303" s="29">
        <v>3.3</v>
      </c>
      <c r="BK303" s="29">
        <v>31.4</v>
      </c>
      <c r="BL303" s="85">
        <v>7.74</v>
      </c>
      <c r="BM303" s="112">
        <v>0.28125</v>
      </c>
      <c r="BN303" s="29">
        <v>700</v>
      </c>
    </row>
    <row r="304" spans="1:66" x14ac:dyDescent="0.25">
      <c r="A304" s="244">
        <v>44217</v>
      </c>
      <c r="B304" s="112">
        <v>0.2</v>
      </c>
      <c r="C304" s="117">
        <v>161</v>
      </c>
      <c r="D304" s="74"/>
      <c r="E304" s="226" t="s">
        <v>80</v>
      </c>
      <c r="F304" s="117">
        <v>6.89</v>
      </c>
      <c r="G304" s="118">
        <v>3.32</v>
      </c>
      <c r="H304" s="117">
        <v>6.79</v>
      </c>
      <c r="I304" s="118">
        <v>5.25</v>
      </c>
      <c r="J304" s="117">
        <v>7.87</v>
      </c>
      <c r="K304" s="74">
        <v>9.2899999999999991</v>
      </c>
      <c r="L304" s="118">
        <v>870</v>
      </c>
      <c r="M304" s="130" t="s">
        <v>80</v>
      </c>
      <c r="N304" s="74"/>
      <c r="O304" s="84"/>
      <c r="P304" s="84"/>
      <c r="Q304" s="84"/>
      <c r="R304" s="29"/>
      <c r="S304" s="29"/>
      <c r="T304" s="29"/>
      <c r="U304" s="29"/>
      <c r="V304" s="29"/>
      <c r="W304" s="29"/>
      <c r="X304" s="29" t="s">
        <v>80</v>
      </c>
      <c r="Y304" s="85" t="s">
        <v>80</v>
      </c>
      <c r="Z304" s="129" t="s">
        <v>80</v>
      </c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 t="s">
        <v>80</v>
      </c>
      <c r="AL304" s="85" t="s">
        <v>80</v>
      </c>
      <c r="AM304" s="129" t="s">
        <v>80</v>
      </c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 t="s">
        <v>80</v>
      </c>
      <c r="AY304" s="85" t="s">
        <v>80</v>
      </c>
      <c r="AZ304" s="129" t="s">
        <v>80</v>
      </c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 t="s">
        <v>80</v>
      </c>
      <c r="BL304" s="85" t="s">
        <v>80</v>
      </c>
      <c r="BM304" s="137" t="s">
        <v>80</v>
      </c>
      <c r="BN304" s="29">
        <v>700</v>
      </c>
    </row>
    <row r="305" spans="1:66" x14ac:dyDescent="0.25">
      <c r="A305" s="244">
        <v>44218</v>
      </c>
      <c r="B305" s="112">
        <v>0.6</v>
      </c>
      <c r="C305" s="117">
        <v>118</v>
      </c>
      <c r="D305" s="74"/>
      <c r="E305" s="226">
        <v>67</v>
      </c>
      <c r="F305" s="117">
        <v>6.84</v>
      </c>
      <c r="G305" s="118">
        <v>2.71</v>
      </c>
      <c r="H305" s="117">
        <v>6.82</v>
      </c>
      <c r="I305" s="118">
        <v>5.4</v>
      </c>
      <c r="J305" s="117">
        <v>7.77</v>
      </c>
      <c r="K305" s="74">
        <v>5.4</v>
      </c>
      <c r="L305" s="118">
        <v>920</v>
      </c>
      <c r="M305" s="130" t="s">
        <v>80</v>
      </c>
      <c r="N305" s="74"/>
      <c r="O305" s="84"/>
      <c r="P305" s="84"/>
      <c r="Q305" s="84"/>
      <c r="R305" s="29"/>
      <c r="S305" s="29"/>
      <c r="T305" s="29"/>
      <c r="U305" s="29"/>
      <c r="V305" s="29"/>
      <c r="W305" s="29"/>
      <c r="X305" s="29" t="s">
        <v>80</v>
      </c>
      <c r="Y305" s="85" t="s">
        <v>80</v>
      </c>
      <c r="Z305" s="129" t="s">
        <v>80</v>
      </c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 t="s">
        <v>80</v>
      </c>
      <c r="AL305" s="85" t="s">
        <v>80</v>
      </c>
      <c r="AM305" s="129" t="s">
        <v>80</v>
      </c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 t="s">
        <v>80</v>
      </c>
      <c r="AY305" s="85" t="s">
        <v>80</v>
      </c>
      <c r="AZ305" s="129" t="s">
        <v>80</v>
      </c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 t="s">
        <v>80</v>
      </c>
      <c r="BL305" s="85" t="s">
        <v>80</v>
      </c>
      <c r="BM305" s="137" t="s">
        <v>80</v>
      </c>
      <c r="BN305" s="29">
        <v>700</v>
      </c>
    </row>
    <row r="306" spans="1:66" x14ac:dyDescent="0.25">
      <c r="A306" s="244">
        <v>44219</v>
      </c>
      <c r="B306" s="112">
        <v>0</v>
      </c>
      <c r="C306" s="117">
        <v>173</v>
      </c>
      <c r="D306" s="74"/>
      <c r="E306" s="226">
        <v>236</v>
      </c>
      <c r="F306" s="117">
        <v>6.69</v>
      </c>
      <c r="G306" s="118">
        <v>3.98</v>
      </c>
      <c r="H306" s="117">
        <v>6.64</v>
      </c>
      <c r="I306" s="118">
        <v>7.23</v>
      </c>
      <c r="J306" s="117">
        <v>7.45</v>
      </c>
      <c r="K306" s="74">
        <v>5.79</v>
      </c>
      <c r="L306" s="118">
        <v>800</v>
      </c>
      <c r="M306" s="130" t="s">
        <v>80</v>
      </c>
      <c r="N306" s="74"/>
      <c r="O306" s="84"/>
      <c r="P306" s="84"/>
      <c r="Q306" s="84"/>
      <c r="R306" s="29"/>
      <c r="S306" s="29"/>
      <c r="T306" s="29"/>
      <c r="U306" s="29"/>
      <c r="V306" s="29"/>
      <c r="W306" s="29"/>
      <c r="X306" s="29" t="s">
        <v>80</v>
      </c>
      <c r="Y306" s="85" t="s">
        <v>80</v>
      </c>
      <c r="Z306" s="129" t="s">
        <v>80</v>
      </c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 t="s">
        <v>80</v>
      </c>
      <c r="AL306" s="85" t="s">
        <v>80</v>
      </c>
      <c r="AM306" s="129" t="s">
        <v>80</v>
      </c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 t="s">
        <v>80</v>
      </c>
      <c r="AY306" s="85" t="s">
        <v>80</v>
      </c>
      <c r="AZ306" s="129" t="s">
        <v>80</v>
      </c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 t="s">
        <v>80</v>
      </c>
      <c r="BL306" s="85" t="s">
        <v>80</v>
      </c>
      <c r="BM306" s="137" t="s">
        <v>80</v>
      </c>
      <c r="BN306" s="29">
        <v>700</v>
      </c>
    </row>
    <row r="307" spans="1:66" x14ac:dyDescent="0.25">
      <c r="A307" s="244">
        <v>44220</v>
      </c>
      <c r="B307" s="112">
        <v>0</v>
      </c>
      <c r="C307" s="117">
        <v>173</v>
      </c>
      <c r="D307" s="74"/>
      <c r="E307" s="226">
        <v>289</v>
      </c>
      <c r="F307" s="117">
        <v>6.7</v>
      </c>
      <c r="G307" s="118">
        <v>3.09</v>
      </c>
      <c r="H307" s="117">
        <v>6.74</v>
      </c>
      <c r="I307" s="118">
        <v>7.3</v>
      </c>
      <c r="J307" s="117">
        <v>7.36</v>
      </c>
      <c r="K307" s="74">
        <v>6.5</v>
      </c>
      <c r="L307" s="118">
        <v>750</v>
      </c>
      <c r="M307" s="130" t="s">
        <v>80</v>
      </c>
      <c r="N307" s="74"/>
      <c r="O307" s="84"/>
      <c r="P307" s="84"/>
      <c r="Q307" s="84"/>
      <c r="R307" s="29"/>
      <c r="S307" s="29"/>
      <c r="T307" s="29"/>
      <c r="U307" s="29"/>
      <c r="V307" s="29"/>
      <c r="W307" s="29"/>
      <c r="X307" s="29" t="s">
        <v>80</v>
      </c>
      <c r="Y307" s="85" t="s">
        <v>80</v>
      </c>
      <c r="Z307" s="129" t="s">
        <v>80</v>
      </c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 t="s">
        <v>80</v>
      </c>
      <c r="AL307" s="85" t="s">
        <v>80</v>
      </c>
      <c r="AM307" s="129" t="s">
        <v>80</v>
      </c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 t="s">
        <v>80</v>
      </c>
      <c r="AY307" s="85" t="s">
        <v>80</v>
      </c>
      <c r="AZ307" s="129" t="s">
        <v>80</v>
      </c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 t="s">
        <v>80</v>
      </c>
      <c r="BL307" s="85" t="s">
        <v>80</v>
      </c>
      <c r="BM307" s="112" t="s">
        <v>80</v>
      </c>
      <c r="BN307" s="29">
        <v>700</v>
      </c>
    </row>
    <row r="308" spans="1:66" x14ac:dyDescent="0.25">
      <c r="A308" s="244">
        <v>44221</v>
      </c>
      <c r="B308" s="112">
        <v>0.8</v>
      </c>
      <c r="C308" s="117">
        <v>166</v>
      </c>
      <c r="D308" s="74"/>
      <c r="E308" s="226">
        <v>335</v>
      </c>
      <c r="F308" s="117">
        <v>7.01</v>
      </c>
      <c r="G308" s="118">
        <v>1.73</v>
      </c>
      <c r="H308" s="117">
        <v>6.98</v>
      </c>
      <c r="I308" s="118">
        <v>5.32</v>
      </c>
      <c r="J308" s="117">
        <v>7.42</v>
      </c>
      <c r="K308" s="74">
        <v>9.11</v>
      </c>
      <c r="L308" s="118">
        <v>720</v>
      </c>
      <c r="M308" s="130">
        <v>0.45833333333333331</v>
      </c>
      <c r="N308" s="74">
        <v>40</v>
      </c>
      <c r="O308" s="84">
        <v>148</v>
      </c>
      <c r="P308" s="84">
        <v>13</v>
      </c>
      <c r="Q308" s="84">
        <v>0.12</v>
      </c>
      <c r="R308" s="29">
        <v>13.2</v>
      </c>
      <c r="S308" s="29">
        <v>12.5</v>
      </c>
      <c r="T308" s="29">
        <v>9.34</v>
      </c>
      <c r="U308" s="29">
        <v>11000</v>
      </c>
      <c r="V308" s="29">
        <v>60000</v>
      </c>
      <c r="W308" s="29">
        <v>65</v>
      </c>
      <c r="X308" s="29">
        <v>800</v>
      </c>
      <c r="Y308" s="85">
        <v>7.68</v>
      </c>
      <c r="Z308" s="129">
        <v>0.45833333333333331</v>
      </c>
      <c r="AA308" s="29">
        <v>0.89</v>
      </c>
      <c r="AB308" s="29">
        <v>1</v>
      </c>
      <c r="AC308" s="29">
        <v>14</v>
      </c>
      <c r="AD308" s="29">
        <v>3.6999999999999998E-2</v>
      </c>
      <c r="AE308" s="29">
        <v>1.69</v>
      </c>
      <c r="AF308" s="29">
        <v>11.5</v>
      </c>
      <c r="AG308" s="29">
        <v>9.76</v>
      </c>
      <c r="AH308" s="29" t="s">
        <v>272</v>
      </c>
      <c r="AI308" s="29" t="s">
        <v>272</v>
      </c>
      <c r="AJ308" s="29">
        <v>0.1</v>
      </c>
      <c r="AK308" s="29">
        <v>662</v>
      </c>
      <c r="AL308" s="85">
        <v>7.73</v>
      </c>
      <c r="AM308" s="129">
        <v>0.45833333333333331</v>
      </c>
      <c r="AN308" s="29">
        <v>1.2</v>
      </c>
      <c r="AO308" s="29">
        <v>48.2</v>
      </c>
      <c r="AP308" s="29">
        <v>0.57999999999999996</v>
      </c>
      <c r="AQ308" s="29">
        <v>9.2999999999999999E-2</v>
      </c>
      <c r="AR308" s="29">
        <v>0.82599999999999996</v>
      </c>
      <c r="AS308" s="29">
        <v>0.80700000000000005</v>
      </c>
      <c r="AT308" s="29">
        <v>0.57799999999999996</v>
      </c>
      <c r="AU308" s="29">
        <v>66</v>
      </c>
      <c r="AV308" s="29">
        <v>250</v>
      </c>
      <c r="AW308" s="29">
        <v>3.8</v>
      </c>
      <c r="AX308" s="29">
        <v>27.8</v>
      </c>
      <c r="AY308" s="85">
        <v>7.14</v>
      </c>
      <c r="AZ308" s="129">
        <v>0.45833333333333331</v>
      </c>
      <c r="BA308" s="29">
        <v>1.5</v>
      </c>
      <c r="BB308" s="29">
        <v>81.599999999999994</v>
      </c>
      <c r="BC308" s="29">
        <v>0.48</v>
      </c>
      <c r="BD308" s="29">
        <v>6.6000000000000003E-2</v>
      </c>
      <c r="BE308" s="29">
        <v>0.77100000000000002</v>
      </c>
      <c r="BF308" s="29">
        <v>0.61799999999999999</v>
      </c>
      <c r="BG308" s="29">
        <v>0.61399999999999999</v>
      </c>
      <c r="BH308" s="29">
        <v>42</v>
      </c>
      <c r="BI308" s="29">
        <v>48</v>
      </c>
      <c r="BJ308" s="29">
        <v>3.4</v>
      </c>
      <c r="BK308" s="29">
        <v>35.6</v>
      </c>
      <c r="BL308" s="85">
        <v>7.36</v>
      </c>
      <c r="BM308" s="112">
        <v>0.45833333333333331</v>
      </c>
      <c r="BN308" s="29">
        <v>700</v>
      </c>
    </row>
    <row r="309" spans="1:66" x14ac:dyDescent="0.25">
      <c r="A309" s="244">
        <v>44222</v>
      </c>
      <c r="B309" s="112">
        <v>0</v>
      </c>
      <c r="C309" s="117">
        <v>165</v>
      </c>
      <c r="D309" s="74"/>
      <c r="E309" s="226" t="s">
        <v>80</v>
      </c>
      <c r="F309" s="117">
        <v>6.73</v>
      </c>
      <c r="G309" s="118">
        <v>2.95</v>
      </c>
      <c r="H309" s="117">
        <v>6.78</v>
      </c>
      <c r="I309" s="118">
        <v>5.62</v>
      </c>
      <c r="J309" s="117">
        <v>8</v>
      </c>
      <c r="K309" s="74">
        <v>9.3699999999999992</v>
      </c>
      <c r="L309" s="118">
        <v>830</v>
      </c>
      <c r="M309" s="130" t="s">
        <v>80</v>
      </c>
      <c r="N309" s="74"/>
      <c r="O309" s="84"/>
      <c r="P309" s="84"/>
      <c r="Q309" s="84"/>
      <c r="R309" s="29"/>
      <c r="S309" s="29"/>
      <c r="T309" s="29"/>
      <c r="U309" s="29"/>
      <c r="V309" s="29"/>
      <c r="W309" s="29"/>
      <c r="X309" s="29" t="s">
        <v>80</v>
      </c>
      <c r="Y309" s="85" t="s">
        <v>80</v>
      </c>
      <c r="Z309" s="129" t="s">
        <v>80</v>
      </c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 t="s">
        <v>80</v>
      </c>
      <c r="AL309" s="85" t="s">
        <v>80</v>
      </c>
      <c r="AM309" s="129" t="s">
        <v>80</v>
      </c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 t="s">
        <v>80</v>
      </c>
      <c r="AY309" s="85" t="s">
        <v>80</v>
      </c>
      <c r="AZ309" s="129" t="s">
        <v>80</v>
      </c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 t="s">
        <v>80</v>
      </c>
      <c r="BL309" s="85" t="s">
        <v>80</v>
      </c>
      <c r="BM309" s="137" t="s">
        <v>80</v>
      </c>
      <c r="BN309" s="29">
        <v>700</v>
      </c>
    </row>
    <row r="310" spans="1:66" x14ac:dyDescent="0.25">
      <c r="A310" s="244">
        <v>44223</v>
      </c>
      <c r="B310" s="112">
        <v>0</v>
      </c>
      <c r="C310" s="117">
        <v>160</v>
      </c>
      <c r="D310" s="74"/>
      <c r="E310" s="226" t="s">
        <v>80</v>
      </c>
      <c r="F310" s="117">
        <v>6.69</v>
      </c>
      <c r="G310" s="118">
        <v>4.63</v>
      </c>
      <c r="H310" s="117">
        <v>6.75</v>
      </c>
      <c r="I310" s="118">
        <v>5.37</v>
      </c>
      <c r="J310" s="117">
        <v>8.5399999999999991</v>
      </c>
      <c r="K310" s="74">
        <v>12.35</v>
      </c>
      <c r="L310" s="118">
        <v>890</v>
      </c>
      <c r="M310" s="130" t="s">
        <v>80</v>
      </c>
      <c r="N310" s="74"/>
      <c r="O310" s="84"/>
      <c r="P310" s="84"/>
      <c r="Q310" s="84"/>
      <c r="R310" s="29"/>
      <c r="S310" s="29"/>
      <c r="T310" s="29"/>
      <c r="U310" s="29"/>
      <c r="V310" s="29"/>
      <c r="W310" s="29"/>
      <c r="X310" s="29" t="s">
        <v>80</v>
      </c>
      <c r="Y310" s="85" t="s">
        <v>80</v>
      </c>
      <c r="Z310" s="129" t="s">
        <v>80</v>
      </c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 t="s">
        <v>80</v>
      </c>
      <c r="AL310" s="85" t="s">
        <v>80</v>
      </c>
      <c r="AM310" s="129" t="s">
        <v>80</v>
      </c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 t="s">
        <v>80</v>
      </c>
      <c r="AY310" s="85" t="s">
        <v>80</v>
      </c>
      <c r="AZ310" s="129" t="s">
        <v>80</v>
      </c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 t="s">
        <v>80</v>
      </c>
      <c r="BL310" s="85" t="s">
        <v>80</v>
      </c>
      <c r="BM310" s="112" t="s">
        <v>80</v>
      </c>
      <c r="BN310" s="29">
        <v>700</v>
      </c>
    </row>
    <row r="311" spans="1:66" x14ac:dyDescent="0.25">
      <c r="A311" s="244">
        <v>44224</v>
      </c>
      <c r="B311" s="112">
        <v>0</v>
      </c>
      <c r="C311" s="117">
        <v>120</v>
      </c>
      <c r="D311" s="74"/>
      <c r="E311" s="226">
        <v>0</v>
      </c>
      <c r="F311" s="117">
        <v>6.84</v>
      </c>
      <c r="G311" s="118">
        <v>3.64</v>
      </c>
      <c r="H311" s="117">
        <v>6.63</v>
      </c>
      <c r="I311" s="118">
        <v>4.8099999999999996</v>
      </c>
      <c r="J311" s="117">
        <v>7.75</v>
      </c>
      <c r="K311" s="74">
        <v>5.6</v>
      </c>
      <c r="L311" s="118">
        <v>920</v>
      </c>
      <c r="M311" s="130" t="s">
        <v>80</v>
      </c>
      <c r="N311" s="74"/>
      <c r="O311" s="84"/>
      <c r="P311" s="84"/>
      <c r="Q311" s="84"/>
      <c r="R311" s="29"/>
      <c r="S311" s="29"/>
      <c r="T311" s="29"/>
      <c r="U311" s="29"/>
      <c r="V311" s="29"/>
      <c r="W311" s="29"/>
      <c r="X311" s="29" t="s">
        <v>80</v>
      </c>
      <c r="Y311" s="85" t="s">
        <v>80</v>
      </c>
      <c r="Z311" s="129" t="s">
        <v>80</v>
      </c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 t="s">
        <v>80</v>
      </c>
      <c r="AL311" s="85" t="s">
        <v>80</v>
      </c>
      <c r="AM311" s="129" t="s">
        <v>80</v>
      </c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 t="s">
        <v>80</v>
      </c>
      <c r="AY311" s="85" t="s">
        <v>80</v>
      </c>
      <c r="AZ311" s="129" t="s">
        <v>80</v>
      </c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 t="s">
        <v>80</v>
      </c>
      <c r="BL311" s="85" t="s">
        <v>80</v>
      </c>
      <c r="BM311" s="137" t="s">
        <v>80</v>
      </c>
      <c r="BN311" s="29">
        <v>700</v>
      </c>
    </row>
    <row r="312" spans="1:66" x14ac:dyDescent="0.25">
      <c r="A312" s="244">
        <v>44225</v>
      </c>
      <c r="B312" s="112">
        <v>0</v>
      </c>
      <c r="C312" s="117">
        <v>146</v>
      </c>
      <c r="D312" s="74"/>
      <c r="E312" s="226">
        <v>280</v>
      </c>
      <c r="F312" s="117">
        <v>6.81</v>
      </c>
      <c r="G312" s="118">
        <v>2.71</v>
      </c>
      <c r="H312" s="117">
        <v>6.77</v>
      </c>
      <c r="I312" s="118">
        <v>5.12</v>
      </c>
      <c r="J312" s="117">
        <v>7.7</v>
      </c>
      <c r="K312" s="74">
        <v>6.98</v>
      </c>
      <c r="L312" s="118">
        <v>800</v>
      </c>
      <c r="M312" s="130" t="s">
        <v>80</v>
      </c>
      <c r="N312" s="74"/>
      <c r="O312" s="84"/>
      <c r="P312" s="84"/>
      <c r="Q312" s="84"/>
      <c r="R312" s="29"/>
      <c r="S312" s="29"/>
      <c r="T312" s="29"/>
      <c r="U312" s="29"/>
      <c r="V312" s="29"/>
      <c r="W312" s="29"/>
      <c r="X312" s="29" t="s">
        <v>80</v>
      </c>
      <c r="Y312" s="85" t="s">
        <v>80</v>
      </c>
      <c r="Z312" s="129" t="s">
        <v>80</v>
      </c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 t="s">
        <v>80</v>
      </c>
      <c r="AL312" s="85" t="s">
        <v>80</v>
      </c>
      <c r="AM312" s="129" t="s">
        <v>80</v>
      </c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 t="s">
        <v>80</v>
      </c>
      <c r="AY312" s="85" t="s">
        <v>80</v>
      </c>
      <c r="AZ312" s="129" t="s">
        <v>80</v>
      </c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 t="s">
        <v>80</v>
      </c>
      <c r="BL312" s="85" t="s">
        <v>80</v>
      </c>
      <c r="BM312" s="112" t="s">
        <v>80</v>
      </c>
      <c r="BN312" s="29">
        <v>700</v>
      </c>
    </row>
    <row r="313" spans="1:66" x14ac:dyDescent="0.25">
      <c r="A313" s="244">
        <v>44226</v>
      </c>
      <c r="B313" s="112">
        <v>5.2</v>
      </c>
      <c r="C313" s="117">
        <v>124</v>
      </c>
      <c r="D313" s="74"/>
      <c r="E313" s="226">
        <v>248</v>
      </c>
      <c r="F313" s="117">
        <v>6.74</v>
      </c>
      <c r="G313" s="118">
        <v>3.67</v>
      </c>
      <c r="H313" s="117">
        <v>6.71</v>
      </c>
      <c r="I313" s="118">
        <v>7.22</v>
      </c>
      <c r="J313" s="117">
        <v>7.23</v>
      </c>
      <c r="K313" s="74">
        <v>4.4400000000000004</v>
      </c>
      <c r="L313" s="118">
        <v>800</v>
      </c>
      <c r="M313" s="130" t="s">
        <v>80</v>
      </c>
      <c r="N313" s="74"/>
      <c r="O313" s="84"/>
      <c r="P313" s="84"/>
      <c r="Q313" s="84"/>
      <c r="R313" s="29"/>
      <c r="S313" s="29"/>
      <c r="T313" s="29"/>
      <c r="U313" s="29"/>
      <c r="V313" s="29"/>
      <c r="W313" s="29"/>
      <c r="X313" s="29" t="s">
        <v>80</v>
      </c>
      <c r="Y313" s="85" t="s">
        <v>80</v>
      </c>
      <c r="Z313" s="129" t="s">
        <v>80</v>
      </c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 t="s">
        <v>80</v>
      </c>
      <c r="AL313" s="85" t="s">
        <v>80</v>
      </c>
      <c r="AM313" s="129" t="s">
        <v>80</v>
      </c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 t="s">
        <v>80</v>
      </c>
      <c r="AY313" s="85" t="s">
        <v>80</v>
      </c>
      <c r="AZ313" s="129" t="s">
        <v>80</v>
      </c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 t="s">
        <v>80</v>
      </c>
      <c r="BL313" s="85" t="s">
        <v>80</v>
      </c>
      <c r="BM313" s="137" t="s">
        <v>80</v>
      </c>
      <c r="BN313" s="29">
        <v>700</v>
      </c>
    </row>
    <row r="314" spans="1:66" ht="13.8" thickBot="1" x14ac:dyDescent="0.3">
      <c r="A314" s="245">
        <v>44227</v>
      </c>
      <c r="B314" s="114">
        <v>0</v>
      </c>
      <c r="C314" s="120">
        <v>230</v>
      </c>
      <c r="D314" s="88"/>
      <c r="E314" s="227">
        <v>12</v>
      </c>
      <c r="F314" s="120">
        <v>6.88</v>
      </c>
      <c r="G314" s="121">
        <v>1.42</v>
      </c>
      <c r="H314" s="120">
        <v>6.8</v>
      </c>
      <c r="I314" s="121">
        <v>4.9400000000000004</v>
      </c>
      <c r="J314" s="120">
        <v>7.36</v>
      </c>
      <c r="K314" s="88">
        <v>4.3099999999999996</v>
      </c>
      <c r="L314" s="121">
        <v>760</v>
      </c>
      <c r="M314" s="135" t="s">
        <v>80</v>
      </c>
      <c r="N314" s="88"/>
      <c r="O314" s="89"/>
      <c r="P314" s="89"/>
      <c r="Q314" s="89"/>
      <c r="R314" s="90"/>
      <c r="S314" s="90"/>
      <c r="T314" s="90"/>
      <c r="U314" s="90"/>
      <c r="V314" s="90"/>
      <c r="W314" s="90"/>
      <c r="X314" s="90" t="s">
        <v>80</v>
      </c>
      <c r="Y314" s="91" t="s">
        <v>80</v>
      </c>
      <c r="Z314" s="134" t="s">
        <v>80</v>
      </c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 t="s">
        <v>80</v>
      </c>
      <c r="AL314" s="91" t="s">
        <v>80</v>
      </c>
      <c r="AM314" s="134" t="s">
        <v>80</v>
      </c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 t="s">
        <v>80</v>
      </c>
      <c r="AY314" s="91" t="s">
        <v>80</v>
      </c>
      <c r="AZ314" s="134" t="s">
        <v>80</v>
      </c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 t="s">
        <v>80</v>
      </c>
      <c r="BL314" s="91" t="s">
        <v>80</v>
      </c>
      <c r="BM314" s="114" t="s">
        <v>80</v>
      </c>
      <c r="BN314" s="29">
        <v>700</v>
      </c>
    </row>
    <row r="315" spans="1:66" x14ac:dyDescent="0.25">
      <c r="A315" s="244">
        <v>44228</v>
      </c>
      <c r="B315" s="110">
        <v>0</v>
      </c>
      <c r="C315" s="115">
        <v>203</v>
      </c>
      <c r="D315" s="78"/>
      <c r="E315" s="228">
        <v>341</v>
      </c>
      <c r="F315" s="115">
        <v>6.87</v>
      </c>
      <c r="G315" s="116">
        <v>1.8</v>
      </c>
      <c r="H315" s="115">
        <v>6.66</v>
      </c>
      <c r="I315" s="116">
        <v>4.71</v>
      </c>
      <c r="J315" s="115">
        <v>7.41</v>
      </c>
      <c r="K315" s="78">
        <v>7.18</v>
      </c>
      <c r="L315" s="116">
        <v>730</v>
      </c>
      <c r="M315" s="145" t="s">
        <v>80</v>
      </c>
      <c r="N315" s="78"/>
      <c r="O315" s="79"/>
      <c r="P315" s="79"/>
      <c r="Q315" s="79"/>
      <c r="R315" s="80"/>
      <c r="S315" s="80"/>
      <c r="T315" s="80"/>
      <c r="U315" s="80"/>
      <c r="V315" s="80"/>
      <c r="W315" s="80"/>
      <c r="X315" s="80" t="s">
        <v>80</v>
      </c>
      <c r="Y315" s="81" t="s">
        <v>80</v>
      </c>
      <c r="Z315" s="133" t="s">
        <v>80</v>
      </c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 t="s">
        <v>80</v>
      </c>
      <c r="AL315" s="81" t="s">
        <v>80</v>
      </c>
      <c r="AM315" s="133" t="s">
        <v>80</v>
      </c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 t="s">
        <v>80</v>
      </c>
      <c r="AY315" s="81" t="s">
        <v>80</v>
      </c>
      <c r="AZ315" s="133" t="s">
        <v>80</v>
      </c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 t="s">
        <v>80</v>
      </c>
      <c r="BL315" s="81" t="s">
        <v>80</v>
      </c>
      <c r="BM315" s="141" t="s">
        <v>80</v>
      </c>
      <c r="BN315" s="29">
        <v>700</v>
      </c>
    </row>
    <row r="316" spans="1:66" x14ac:dyDescent="0.25">
      <c r="A316" s="244">
        <v>44229</v>
      </c>
      <c r="B316" s="112">
        <v>0</v>
      </c>
      <c r="C316" s="117">
        <v>0</v>
      </c>
      <c r="D316" s="74"/>
      <c r="E316" s="226" t="s">
        <v>80</v>
      </c>
      <c r="F316" s="117"/>
      <c r="G316" s="118"/>
      <c r="H316" s="117"/>
      <c r="I316" s="118"/>
      <c r="J316" s="117"/>
      <c r="K316" s="74"/>
      <c r="L316" s="118">
        <v>840</v>
      </c>
      <c r="M316" s="130">
        <v>0.72569444444444453</v>
      </c>
      <c r="N316" s="74">
        <v>19</v>
      </c>
      <c r="O316" s="84">
        <v>100</v>
      </c>
      <c r="P316" s="84">
        <v>15</v>
      </c>
      <c r="Q316" s="84">
        <v>0.32</v>
      </c>
      <c r="R316" s="29">
        <v>12.1</v>
      </c>
      <c r="S316" s="29">
        <v>11.9</v>
      </c>
      <c r="T316" s="29">
        <v>10.199999999999999</v>
      </c>
      <c r="U316" s="29">
        <v>11000</v>
      </c>
      <c r="V316" s="29">
        <v>4000</v>
      </c>
      <c r="W316" s="29">
        <v>50</v>
      </c>
      <c r="X316" s="29">
        <v>986</v>
      </c>
      <c r="Y316" s="85">
        <v>7.18</v>
      </c>
      <c r="Z316" s="129">
        <v>0.72569444444444453</v>
      </c>
      <c r="AA316" s="29">
        <v>1.4</v>
      </c>
      <c r="AB316" s="29">
        <v>2.2000000000000002</v>
      </c>
      <c r="AC316" s="29">
        <v>18</v>
      </c>
      <c r="AD316" s="29">
        <v>4.1000000000000002E-2</v>
      </c>
      <c r="AE316" s="29">
        <v>1.45</v>
      </c>
      <c r="AF316" s="29">
        <v>10.3</v>
      </c>
      <c r="AG316" s="29">
        <v>10.6</v>
      </c>
      <c r="AH316" s="29">
        <v>1.6</v>
      </c>
      <c r="AI316" s="29" t="s">
        <v>272</v>
      </c>
      <c r="AJ316" s="29">
        <v>0.95</v>
      </c>
      <c r="AK316" s="29">
        <v>674</v>
      </c>
      <c r="AL316" s="85">
        <v>7.37</v>
      </c>
      <c r="AM316" s="129">
        <v>0.72569444444444453</v>
      </c>
      <c r="AN316" s="29">
        <v>1.6</v>
      </c>
      <c r="AO316" s="29">
        <v>28.4</v>
      </c>
      <c r="AP316" s="29">
        <v>0.12</v>
      </c>
      <c r="AQ316" s="29">
        <v>4.3999999999999997E-2</v>
      </c>
      <c r="AR316" s="29">
        <v>0.377</v>
      </c>
      <c r="AS316" s="29">
        <v>0.17599999999999999</v>
      </c>
      <c r="AT316" s="29">
        <v>6.4000000000000001E-2</v>
      </c>
      <c r="AU316" s="29">
        <v>3300</v>
      </c>
      <c r="AV316" s="29">
        <v>1500</v>
      </c>
      <c r="AW316" s="29">
        <v>3.8</v>
      </c>
      <c r="AX316" s="29">
        <v>26.1</v>
      </c>
      <c r="AY316" s="85">
        <v>7.12</v>
      </c>
      <c r="AZ316" s="129">
        <v>0.72569444444444453</v>
      </c>
      <c r="BA316" s="29">
        <v>2.7</v>
      </c>
      <c r="BB316" s="29">
        <v>56.2</v>
      </c>
      <c r="BC316" s="29">
        <v>0.12</v>
      </c>
      <c r="BD316" s="29">
        <v>1.7000000000000001E-2</v>
      </c>
      <c r="BE316" s="29">
        <v>0.46200000000000002</v>
      </c>
      <c r="BF316" s="29">
        <v>0.255</v>
      </c>
      <c r="BG316" s="29">
        <v>0.17699999999999999</v>
      </c>
      <c r="BH316" s="29">
        <v>110</v>
      </c>
      <c r="BI316" s="29">
        <v>140</v>
      </c>
      <c r="BJ316" s="29">
        <v>2.1</v>
      </c>
      <c r="BK316" s="29">
        <v>37.200000000000003</v>
      </c>
      <c r="BL316" s="85">
        <v>7.64</v>
      </c>
      <c r="BM316" s="137">
        <v>0.72569444444444453</v>
      </c>
      <c r="BN316" s="29">
        <v>700</v>
      </c>
    </row>
    <row r="317" spans="1:66" x14ac:dyDescent="0.25">
      <c r="A317" s="244">
        <v>44230</v>
      </c>
      <c r="B317" s="112">
        <v>0</v>
      </c>
      <c r="C317" s="117">
        <v>83</v>
      </c>
      <c r="D317" s="74"/>
      <c r="E317" s="226" t="s">
        <v>80</v>
      </c>
      <c r="F317" s="117">
        <v>6.47</v>
      </c>
      <c r="G317" s="118">
        <v>4.67</v>
      </c>
      <c r="H317" s="117">
        <v>6.47</v>
      </c>
      <c r="I317" s="118">
        <v>6.53</v>
      </c>
      <c r="J317" s="117">
        <v>8.1999999999999993</v>
      </c>
      <c r="K317" s="74">
        <v>10.67</v>
      </c>
      <c r="L317" s="118">
        <v>860</v>
      </c>
      <c r="M317" s="129" t="s">
        <v>80</v>
      </c>
      <c r="N317" s="74"/>
      <c r="O317" s="84"/>
      <c r="P317" s="84"/>
      <c r="Q317" s="84"/>
      <c r="R317" s="29"/>
      <c r="S317" s="29"/>
      <c r="T317" s="29"/>
      <c r="U317" s="29"/>
      <c r="V317" s="29"/>
      <c r="W317" s="29"/>
      <c r="X317" s="29" t="s">
        <v>80</v>
      </c>
      <c r="Y317" s="85" t="s">
        <v>80</v>
      </c>
      <c r="Z317" s="129" t="s">
        <v>80</v>
      </c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 t="s">
        <v>80</v>
      </c>
      <c r="AL317" s="85" t="s">
        <v>80</v>
      </c>
      <c r="AM317" s="129" t="s">
        <v>80</v>
      </c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 t="s">
        <v>80</v>
      </c>
      <c r="AY317" s="85" t="s">
        <v>80</v>
      </c>
      <c r="AZ317" s="129" t="s">
        <v>80</v>
      </c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 t="s">
        <v>80</v>
      </c>
      <c r="BL317" s="85" t="s">
        <v>80</v>
      </c>
      <c r="BM317" s="137" t="s">
        <v>80</v>
      </c>
      <c r="BN317" s="29">
        <v>700</v>
      </c>
    </row>
    <row r="318" spans="1:66" x14ac:dyDescent="0.25">
      <c r="A318" s="244">
        <v>44231</v>
      </c>
      <c r="B318" s="112">
        <v>0</v>
      </c>
      <c r="C318" s="117">
        <v>88</v>
      </c>
      <c r="D318" s="74"/>
      <c r="E318" s="226" t="s">
        <v>80</v>
      </c>
      <c r="F318" s="117">
        <v>6.52</v>
      </c>
      <c r="G318" s="118">
        <v>4.13</v>
      </c>
      <c r="H318" s="117">
        <v>6.5</v>
      </c>
      <c r="I318" s="118">
        <v>6.55</v>
      </c>
      <c r="J318" s="117">
        <v>8.11</v>
      </c>
      <c r="K318" s="74">
        <v>12.45</v>
      </c>
      <c r="L318" s="118">
        <v>880</v>
      </c>
      <c r="M318" s="130" t="s">
        <v>80</v>
      </c>
      <c r="N318" s="74"/>
      <c r="O318" s="84"/>
      <c r="P318" s="84"/>
      <c r="Q318" s="84"/>
      <c r="R318" s="29"/>
      <c r="S318" s="29"/>
      <c r="T318" s="29"/>
      <c r="U318" s="29"/>
      <c r="V318" s="29"/>
      <c r="W318" s="29"/>
      <c r="X318" s="29" t="s">
        <v>80</v>
      </c>
      <c r="Y318" s="85" t="s">
        <v>80</v>
      </c>
      <c r="Z318" s="129" t="s">
        <v>80</v>
      </c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 t="s">
        <v>80</v>
      </c>
      <c r="AL318" s="85" t="s">
        <v>80</v>
      </c>
      <c r="AM318" s="129" t="s">
        <v>80</v>
      </c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 t="s">
        <v>80</v>
      </c>
      <c r="AY318" s="85" t="s">
        <v>80</v>
      </c>
      <c r="AZ318" s="129" t="s">
        <v>80</v>
      </c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 t="s">
        <v>80</v>
      </c>
      <c r="BL318" s="85" t="s">
        <v>80</v>
      </c>
      <c r="BM318" s="112" t="s">
        <v>80</v>
      </c>
      <c r="BN318" s="29">
        <v>700</v>
      </c>
    </row>
    <row r="319" spans="1:66" x14ac:dyDescent="0.25">
      <c r="A319" s="244">
        <v>44232</v>
      </c>
      <c r="B319" s="112">
        <v>0</v>
      </c>
      <c r="C319" s="117">
        <v>78</v>
      </c>
      <c r="D319" s="74"/>
      <c r="E319" s="226">
        <v>219</v>
      </c>
      <c r="F319" s="117">
        <v>6.96</v>
      </c>
      <c r="G319" s="118">
        <v>5.31</v>
      </c>
      <c r="H319" s="117">
        <v>6.65</v>
      </c>
      <c r="I319" s="118">
        <v>6.6</v>
      </c>
      <c r="J319" s="117">
        <v>8.19</v>
      </c>
      <c r="K319" s="74">
        <v>7.83</v>
      </c>
      <c r="L319" s="118">
        <v>910</v>
      </c>
      <c r="M319" s="130" t="s">
        <v>80</v>
      </c>
      <c r="N319" s="74"/>
      <c r="O319" s="84"/>
      <c r="P319" s="84"/>
      <c r="Q319" s="84"/>
      <c r="R319" s="29"/>
      <c r="S319" s="29"/>
      <c r="T319" s="29"/>
      <c r="U319" s="29"/>
      <c r="V319" s="29"/>
      <c r="W319" s="29"/>
      <c r="X319" s="29" t="s">
        <v>80</v>
      </c>
      <c r="Y319" s="85" t="s">
        <v>80</v>
      </c>
      <c r="Z319" s="129" t="s">
        <v>80</v>
      </c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 t="s">
        <v>80</v>
      </c>
      <c r="AL319" s="85" t="s">
        <v>80</v>
      </c>
      <c r="AM319" s="129" t="s">
        <v>80</v>
      </c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 t="s">
        <v>80</v>
      </c>
      <c r="AY319" s="85" t="s">
        <v>80</v>
      </c>
      <c r="AZ319" s="129" t="s">
        <v>80</v>
      </c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 t="s">
        <v>80</v>
      </c>
      <c r="BL319" s="85" t="s">
        <v>80</v>
      </c>
      <c r="BM319" s="112" t="s">
        <v>80</v>
      </c>
      <c r="BN319" s="29">
        <v>700</v>
      </c>
    </row>
    <row r="320" spans="1:66" x14ac:dyDescent="0.25">
      <c r="A320" s="244">
        <v>44233</v>
      </c>
      <c r="B320" s="112">
        <v>0</v>
      </c>
      <c r="C320" s="117">
        <v>100</v>
      </c>
      <c r="D320" s="74"/>
      <c r="E320" s="226" t="s">
        <v>80</v>
      </c>
      <c r="F320" s="117">
        <v>7.37</v>
      </c>
      <c r="G320" s="118">
        <v>4.01</v>
      </c>
      <c r="H320" s="117">
        <v>7.77</v>
      </c>
      <c r="I320" s="118">
        <v>7.07</v>
      </c>
      <c r="J320" s="117">
        <v>8.02</v>
      </c>
      <c r="K320" s="74">
        <v>3.21</v>
      </c>
      <c r="L320" s="118">
        <v>940</v>
      </c>
      <c r="M320" s="130" t="s">
        <v>80</v>
      </c>
      <c r="N320" s="74"/>
      <c r="O320" s="84"/>
      <c r="P320" s="84"/>
      <c r="Q320" s="84"/>
      <c r="R320" s="29"/>
      <c r="S320" s="29"/>
      <c r="T320" s="29"/>
      <c r="U320" s="29"/>
      <c r="V320" s="29"/>
      <c r="W320" s="29"/>
      <c r="X320" s="29" t="s">
        <v>80</v>
      </c>
      <c r="Y320" s="85" t="s">
        <v>80</v>
      </c>
      <c r="Z320" s="129" t="s">
        <v>80</v>
      </c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 t="s">
        <v>80</v>
      </c>
      <c r="AL320" s="85" t="s">
        <v>80</v>
      </c>
      <c r="AM320" s="129" t="s">
        <v>80</v>
      </c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 t="s">
        <v>80</v>
      </c>
      <c r="AY320" s="85" t="s">
        <v>80</v>
      </c>
      <c r="AZ320" s="129" t="s">
        <v>80</v>
      </c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 t="s">
        <v>80</v>
      </c>
      <c r="BL320" s="85" t="s">
        <v>80</v>
      </c>
      <c r="BM320" s="112" t="s">
        <v>80</v>
      </c>
      <c r="BN320" s="29">
        <v>700</v>
      </c>
    </row>
    <row r="321" spans="1:66" x14ac:dyDescent="0.25">
      <c r="A321" s="244">
        <v>44234</v>
      </c>
      <c r="B321" s="112">
        <v>0</v>
      </c>
      <c r="C321" s="117">
        <v>172</v>
      </c>
      <c r="D321" s="74"/>
      <c r="E321" s="226" t="s">
        <v>80</v>
      </c>
      <c r="F321" s="29">
        <v>6.6</v>
      </c>
      <c r="G321" s="118">
        <v>2.66</v>
      </c>
      <c r="H321" s="117">
        <v>6.53</v>
      </c>
      <c r="I321" s="118">
        <v>5.99</v>
      </c>
      <c r="J321" s="117">
        <v>7.46</v>
      </c>
      <c r="K321" s="74">
        <v>1.4</v>
      </c>
      <c r="L321" s="118">
        <v>850</v>
      </c>
      <c r="M321" s="130" t="s">
        <v>80</v>
      </c>
      <c r="N321" s="74"/>
      <c r="O321" s="84"/>
      <c r="P321" s="84"/>
      <c r="Q321" s="84"/>
      <c r="R321" s="29"/>
      <c r="S321" s="29"/>
      <c r="T321" s="29"/>
      <c r="U321" s="29"/>
      <c r="V321" s="29"/>
      <c r="W321" s="29"/>
      <c r="X321" s="29" t="s">
        <v>80</v>
      </c>
      <c r="Y321" s="85" t="s">
        <v>80</v>
      </c>
      <c r="Z321" s="129" t="s">
        <v>80</v>
      </c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 t="s">
        <v>80</v>
      </c>
      <c r="AL321" s="85" t="s">
        <v>80</v>
      </c>
      <c r="AM321" s="129" t="s">
        <v>80</v>
      </c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 t="s">
        <v>80</v>
      </c>
      <c r="AY321" s="85" t="s">
        <v>80</v>
      </c>
      <c r="AZ321" s="129" t="s">
        <v>80</v>
      </c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 t="s">
        <v>80</v>
      </c>
      <c r="BL321" s="85" t="s">
        <v>80</v>
      </c>
      <c r="BM321" s="137" t="s">
        <v>80</v>
      </c>
      <c r="BN321" s="29">
        <v>700</v>
      </c>
    </row>
    <row r="322" spans="1:66" x14ac:dyDescent="0.25">
      <c r="A322" s="244">
        <v>44235</v>
      </c>
      <c r="B322" s="112">
        <v>0</v>
      </c>
      <c r="C322" s="117">
        <v>196</v>
      </c>
      <c r="D322" s="74"/>
      <c r="E322" s="226">
        <v>283</v>
      </c>
      <c r="F322" s="29">
        <v>6.58</v>
      </c>
      <c r="G322" s="118">
        <v>0.72</v>
      </c>
      <c r="H322" s="117">
        <v>6.61</v>
      </c>
      <c r="I322" s="118">
        <v>4.97</v>
      </c>
      <c r="J322" s="117">
        <v>7.46</v>
      </c>
      <c r="K322" s="74">
        <v>3.45</v>
      </c>
      <c r="L322" s="118">
        <v>830</v>
      </c>
      <c r="M322" s="130" t="s">
        <v>80</v>
      </c>
      <c r="N322" s="74"/>
      <c r="O322" s="84"/>
      <c r="P322" s="84"/>
      <c r="Q322" s="84"/>
      <c r="R322" s="29"/>
      <c r="S322" s="29"/>
      <c r="T322" s="29"/>
      <c r="U322" s="29"/>
      <c r="V322" s="29"/>
      <c r="W322" s="29"/>
      <c r="X322" s="29" t="s">
        <v>80</v>
      </c>
      <c r="Y322" s="85" t="s">
        <v>80</v>
      </c>
      <c r="Z322" s="129" t="s">
        <v>80</v>
      </c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 t="s">
        <v>80</v>
      </c>
      <c r="AL322" s="85" t="s">
        <v>80</v>
      </c>
      <c r="AM322" s="129" t="s">
        <v>80</v>
      </c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 t="s">
        <v>80</v>
      </c>
      <c r="AY322" s="85" t="s">
        <v>80</v>
      </c>
      <c r="AZ322" s="129" t="s">
        <v>80</v>
      </c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 t="s">
        <v>80</v>
      </c>
      <c r="BL322" s="85" t="s">
        <v>80</v>
      </c>
      <c r="BM322" s="112" t="s">
        <v>80</v>
      </c>
      <c r="BN322" s="29">
        <v>700</v>
      </c>
    </row>
    <row r="323" spans="1:66" x14ac:dyDescent="0.25">
      <c r="A323" s="244">
        <v>44236</v>
      </c>
      <c r="B323" s="112">
        <v>2.4</v>
      </c>
      <c r="C323" s="117">
        <v>129</v>
      </c>
      <c r="D323" s="74"/>
      <c r="E323" s="226" t="s">
        <v>80</v>
      </c>
      <c r="F323" s="117">
        <v>6.87</v>
      </c>
      <c r="G323" s="118">
        <v>0.77</v>
      </c>
      <c r="H323" s="117">
        <v>7.06</v>
      </c>
      <c r="I323" s="118">
        <v>6.38</v>
      </c>
      <c r="J323" s="117">
        <v>7.74</v>
      </c>
      <c r="K323" s="74">
        <v>9.26</v>
      </c>
      <c r="L323" s="118">
        <v>780</v>
      </c>
      <c r="M323" s="130" t="s">
        <v>80</v>
      </c>
      <c r="N323" s="74"/>
      <c r="O323" s="84"/>
      <c r="P323" s="84"/>
      <c r="Q323" s="84"/>
      <c r="R323" s="29"/>
      <c r="S323" s="29"/>
      <c r="T323" s="29"/>
      <c r="U323" s="29"/>
      <c r="V323" s="29"/>
      <c r="W323" s="29"/>
      <c r="X323" s="29" t="s">
        <v>80</v>
      </c>
      <c r="Y323" s="85" t="s">
        <v>80</v>
      </c>
      <c r="Z323" s="129" t="s">
        <v>80</v>
      </c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 t="s">
        <v>80</v>
      </c>
      <c r="AL323" s="85" t="s">
        <v>80</v>
      </c>
      <c r="AM323" s="129" t="s">
        <v>80</v>
      </c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 t="s">
        <v>80</v>
      </c>
      <c r="AY323" s="85" t="s">
        <v>80</v>
      </c>
      <c r="AZ323" s="129" t="s">
        <v>80</v>
      </c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 t="s">
        <v>80</v>
      </c>
      <c r="BL323" s="85" t="s">
        <v>80</v>
      </c>
      <c r="BM323" s="112" t="s">
        <v>80</v>
      </c>
      <c r="BN323" s="29">
        <v>700</v>
      </c>
    </row>
    <row r="324" spans="1:66" x14ac:dyDescent="0.25">
      <c r="A324" s="244">
        <v>44237</v>
      </c>
      <c r="B324" s="112">
        <v>1.2</v>
      </c>
      <c r="C324" s="117">
        <v>0</v>
      </c>
      <c r="D324" s="74"/>
      <c r="E324" s="226" t="s">
        <v>80</v>
      </c>
      <c r="F324" s="117">
        <v>7.03</v>
      </c>
      <c r="G324" s="118">
        <v>6.31</v>
      </c>
      <c r="H324" s="117">
        <v>7.09</v>
      </c>
      <c r="I324" s="118">
        <v>6.84</v>
      </c>
      <c r="J324" s="117">
        <v>7.63</v>
      </c>
      <c r="K324" s="74">
        <v>7.4</v>
      </c>
      <c r="L324" s="118">
        <v>720</v>
      </c>
      <c r="M324" s="130" t="s">
        <v>80</v>
      </c>
      <c r="N324" s="74"/>
      <c r="O324" s="84"/>
      <c r="P324" s="84"/>
      <c r="Q324" s="84"/>
      <c r="R324" s="29"/>
      <c r="S324" s="29"/>
      <c r="T324" s="29"/>
      <c r="U324" s="29"/>
      <c r="V324" s="29"/>
      <c r="W324" s="29"/>
      <c r="X324" s="29" t="s">
        <v>80</v>
      </c>
      <c r="Y324" s="85" t="s">
        <v>80</v>
      </c>
      <c r="Z324" s="129" t="s">
        <v>80</v>
      </c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 t="s">
        <v>80</v>
      </c>
      <c r="AL324" s="85" t="s">
        <v>80</v>
      </c>
      <c r="AM324" s="129" t="s">
        <v>80</v>
      </c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 t="s">
        <v>80</v>
      </c>
      <c r="AY324" s="85" t="s">
        <v>80</v>
      </c>
      <c r="AZ324" s="129" t="s">
        <v>80</v>
      </c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 t="s">
        <v>80</v>
      </c>
      <c r="BL324" s="85" t="s">
        <v>80</v>
      </c>
      <c r="BM324" s="137" t="s">
        <v>80</v>
      </c>
      <c r="BN324" s="29">
        <v>700</v>
      </c>
    </row>
    <row r="325" spans="1:66" x14ac:dyDescent="0.25">
      <c r="A325" s="244">
        <v>44238</v>
      </c>
      <c r="B325" s="112">
        <v>4.8</v>
      </c>
      <c r="C325" s="117">
        <v>0</v>
      </c>
      <c r="D325" s="74"/>
      <c r="E325" s="226" t="s">
        <v>80</v>
      </c>
      <c r="F325" s="117">
        <v>7.29</v>
      </c>
      <c r="G325" s="118">
        <v>1.24</v>
      </c>
      <c r="H325" s="117">
        <v>7.18</v>
      </c>
      <c r="I325" s="118">
        <v>7.61</v>
      </c>
      <c r="J325" s="117">
        <v>7.53</v>
      </c>
      <c r="K325" s="74">
        <v>5.84</v>
      </c>
      <c r="L325" s="118">
        <v>800</v>
      </c>
      <c r="M325" s="130" t="s">
        <v>80</v>
      </c>
      <c r="N325" s="74"/>
      <c r="O325" s="84"/>
      <c r="P325" s="84"/>
      <c r="Q325" s="84"/>
      <c r="R325" s="29"/>
      <c r="S325" s="29"/>
      <c r="T325" s="29"/>
      <c r="U325" s="29"/>
      <c r="V325" s="29"/>
      <c r="W325" s="29"/>
      <c r="X325" s="29" t="s">
        <v>80</v>
      </c>
      <c r="Y325" s="85" t="s">
        <v>80</v>
      </c>
      <c r="Z325" s="129" t="s">
        <v>80</v>
      </c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 t="s">
        <v>80</v>
      </c>
      <c r="AL325" s="85" t="s">
        <v>80</v>
      </c>
      <c r="AM325" s="129" t="s">
        <v>80</v>
      </c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 t="s">
        <v>80</v>
      </c>
      <c r="AY325" s="85" t="s">
        <v>80</v>
      </c>
      <c r="AZ325" s="129" t="s">
        <v>80</v>
      </c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 t="s">
        <v>80</v>
      </c>
      <c r="BL325" s="85" t="s">
        <v>80</v>
      </c>
      <c r="BM325" s="137" t="s">
        <v>80</v>
      </c>
      <c r="BN325" s="29">
        <v>700</v>
      </c>
    </row>
    <row r="326" spans="1:66" x14ac:dyDescent="0.25">
      <c r="A326" s="244">
        <v>44239</v>
      </c>
      <c r="B326" s="112">
        <v>12.8</v>
      </c>
      <c r="C326" s="117">
        <v>0</v>
      </c>
      <c r="D326" s="74"/>
      <c r="E326" s="226" t="s">
        <v>80</v>
      </c>
      <c r="F326" s="117">
        <v>7.1</v>
      </c>
      <c r="G326" s="118">
        <v>7.16</v>
      </c>
      <c r="H326" s="117">
        <v>7.25</v>
      </c>
      <c r="I326" s="118">
        <v>8.4600000000000009</v>
      </c>
      <c r="J326" s="117">
        <v>7.77</v>
      </c>
      <c r="K326" s="74">
        <v>8.6</v>
      </c>
      <c r="L326" s="118">
        <v>820</v>
      </c>
      <c r="M326" s="130" t="s">
        <v>80</v>
      </c>
      <c r="N326" s="74"/>
      <c r="O326" s="84"/>
      <c r="P326" s="84"/>
      <c r="Q326" s="84"/>
      <c r="R326" s="29"/>
      <c r="S326" s="29"/>
      <c r="T326" s="29"/>
      <c r="U326" s="29"/>
      <c r="V326" s="29"/>
      <c r="W326" s="29"/>
      <c r="X326" s="29" t="s">
        <v>80</v>
      </c>
      <c r="Y326" s="85" t="s">
        <v>80</v>
      </c>
      <c r="Z326" s="129" t="s">
        <v>80</v>
      </c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 t="s">
        <v>80</v>
      </c>
      <c r="AL326" s="85" t="s">
        <v>80</v>
      </c>
      <c r="AM326" s="129" t="s">
        <v>80</v>
      </c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 t="s">
        <v>80</v>
      </c>
      <c r="AY326" s="85" t="s">
        <v>80</v>
      </c>
      <c r="AZ326" s="129" t="s">
        <v>80</v>
      </c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 t="s">
        <v>80</v>
      </c>
      <c r="BL326" s="85" t="s">
        <v>80</v>
      </c>
      <c r="BM326" s="137" t="s">
        <v>80</v>
      </c>
      <c r="BN326" s="29">
        <v>700</v>
      </c>
    </row>
    <row r="327" spans="1:66" x14ac:dyDescent="0.25">
      <c r="A327" s="244">
        <v>44240</v>
      </c>
      <c r="B327" s="112">
        <v>0</v>
      </c>
      <c r="C327" s="117">
        <v>0</v>
      </c>
      <c r="D327" s="74"/>
      <c r="E327" s="226" t="s">
        <v>80</v>
      </c>
      <c r="F327" s="117">
        <v>7.07</v>
      </c>
      <c r="G327" s="118">
        <v>4.57</v>
      </c>
      <c r="H327" s="117">
        <v>6.98</v>
      </c>
      <c r="I327" s="118">
        <v>8.23</v>
      </c>
      <c r="J327" s="117">
        <v>8.08</v>
      </c>
      <c r="K327" s="74">
        <v>4.8099999999999996</v>
      </c>
      <c r="L327" s="118">
        <v>830</v>
      </c>
      <c r="M327" s="130" t="s">
        <v>80</v>
      </c>
      <c r="N327" s="74"/>
      <c r="O327" s="84"/>
      <c r="P327" s="84"/>
      <c r="Q327" s="84"/>
      <c r="R327" s="29"/>
      <c r="S327" s="29"/>
      <c r="T327" s="29"/>
      <c r="U327" s="29"/>
      <c r="V327" s="29"/>
      <c r="W327" s="29"/>
      <c r="X327" s="29" t="s">
        <v>80</v>
      </c>
      <c r="Y327" s="85" t="s">
        <v>80</v>
      </c>
      <c r="Z327" s="129" t="s">
        <v>80</v>
      </c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 t="s">
        <v>80</v>
      </c>
      <c r="AL327" s="85" t="s">
        <v>80</v>
      </c>
      <c r="AM327" s="129" t="s">
        <v>80</v>
      </c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 t="s">
        <v>80</v>
      </c>
      <c r="AY327" s="85" t="s">
        <v>80</v>
      </c>
      <c r="AZ327" s="129" t="s">
        <v>80</v>
      </c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 t="s">
        <v>80</v>
      </c>
      <c r="BL327" s="85" t="s">
        <v>80</v>
      </c>
      <c r="BM327" s="112" t="s">
        <v>80</v>
      </c>
      <c r="BN327" s="29">
        <v>700</v>
      </c>
    </row>
    <row r="328" spans="1:66" x14ac:dyDescent="0.25">
      <c r="A328" s="244">
        <v>44241</v>
      </c>
      <c r="B328" s="112">
        <v>0</v>
      </c>
      <c r="C328" s="117">
        <v>0</v>
      </c>
      <c r="D328" s="74"/>
      <c r="E328" s="226" t="s">
        <v>80</v>
      </c>
      <c r="F328" s="29">
        <v>6.46</v>
      </c>
      <c r="G328" s="118">
        <v>3.2</v>
      </c>
      <c r="H328" s="117">
        <v>6.84</v>
      </c>
      <c r="I328" s="144">
        <v>6.21</v>
      </c>
      <c r="J328" s="117">
        <v>8.7100000000000009</v>
      </c>
      <c r="K328" s="74">
        <v>1.01</v>
      </c>
      <c r="L328" s="118">
        <v>850</v>
      </c>
      <c r="M328" s="130" t="s">
        <v>80</v>
      </c>
      <c r="N328" s="74"/>
      <c r="O328" s="84"/>
      <c r="P328" s="84"/>
      <c r="Q328" s="84"/>
      <c r="R328" s="29"/>
      <c r="S328" s="29"/>
      <c r="T328" s="29"/>
      <c r="U328" s="29"/>
      <c r="V328" s="29"/>
      <c r="W328" s="29"/>
      <c r="X328" s="29" t="s">
        <v>80</v>
      </c>
      <c r="Y328" s="85" t="s">
        <v>80</v>
      </c>
      <c r="Z328" s="129" t="s">
        <v>80</v>
      </c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 t="s">
        <v>80</v>
      </c>
      <c r="AL328" s="85" t="s">
        <v>80</v>
      </c>
      <c r="AM328" s="129" t="s">
        <v>80</v>
      </c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 t="s">
        <v>80</v>
      </c>
      <c r="AY328" s="85" t="s">
        <v>80</v>
      </c>
      <c r="AZ328" s="129" t="s">
        <v>80</v>
      </c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 t="s">
        <v>80</v>
      </c>
      <c r="BL328" s="85" t="s">
        <v>80</v>
      </c>
      <c r="BM328" s="137" t="s">
        <v>80</v>
      </c>
      <c r="BN328" s="29">
        <v>700</v>
      </c>
    </row>
    <row r="329" spans="1:66" x14ac:dyDescent="0.25">
      <c r="A329" s="244">
        <v>44242</v>
      </c>
      <c r="B329" s="112">
        <v>36.200000000000003</v>
      </c>
      <c r="C329" s="117">
        <v>123</v>
      </c>
      <c r="D329" s="74"/>
      <c r="E329" s="226" t="s">
        <v>80</v>
      </c>
      <c r="F329" s="29">
        <v>7</v>
      </c>
      <c r="G329" s="118">
        <v>5.8</v>
      </c>
      <c r="H329" s="117">
        <v>7.07</v>
      </c>
      <c r="I329" s="118">
        <v>6.65</v>
      </c>
      <c r="J329" s="117">
        <v>8.52</v>
      </c>
      <c r="K329" s="74">
        <v>11.11</v>
      </c>
      <c r="L329" s="118">
        <v>870</v>
      </c>
      <c r="M329" s="130" t="s">
        <v>80</v>
      </c>
      <c r="N329" s="74"/>
      <c r="O329" s="84"/>
      <c r="P329" s="84"/>
      <c r="Q329" s="84"/>
      <c r="R329" s="29"/>
      <c r="S329" s="29"/>
      <c r="T329" s="29"/>
      <c r="U329" s="29"/>
      <c r="V329" s="29"/>
      <c r="W329" s="29"/>
      <c r="X329" s="29" t="s">
        <v>80</v>
      </c>
      <c r="Y329" s="85" t="s">
        <v>80</v>
      </c>
      <c r="Z329" s="129" t="s">
        <v>80</v>
      </c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 t="s">
        <v>80</v>
      </c>
      <c r="AL329" s="85" t="s">
        <v>80</v>
      </c>
      <c r="AM329" s="129" t="s">
        <v>80</v>
      </c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 t="s">
        <v>80</v>
      </c>
      <c r="AY329" s="85" t="s">
        <v>80</v>
      </c>
      <c r="AZ329" s="129" t="s">
        <v>80</v>
      </c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 t="s">
        <v>80</v>
      </c>
      <c r="BL329" s="85" t="s">
        <v>80</v>
      </c>
      <c r="BM329" s="137" t="s">
        <v>80</v>
      </c>
      <c r="BN329" s="29">
        <v>700</v>
      </c>
    </row>
    <row r="330" spans="1:66" x14ac:dyDescent="0.25">
      <c r="A330" s="244">
        <v>44243</v>
      </c>
      <c r="B330" s="112">
        <v>63</v>
      </c>
      <c r="C330" s="117">
        <v>67</v>
      </c>
      <c r="D330" s="74"/>
      <c r="E330" s="226">
        <v>272</v>
      </c>
      <c r="F330" s="117">
        <v>7.22</v>
      </c>
      <c r="G330" s="118">
        <v>5.83</v>
      </c>
      <c r="H330" s="117">
        <v>7.22</v>
      </c>
      <c r="I330" s="118">
        <v>5.83</v>
      </c>
      <c r="J330" s="117">
        <v>8.41</v>
      </c>
      <c r="K330" s="74">
        <v>8.84</v>
      </c>
      <c r="L330" s="118">
        <v>890</v>
      </c>
      <c r="M330" s="130" t="s">
        <v>80</v>
      </c>
      <c r="N330" s="74"/>
      <c r="O330" s="84"/>
      <c r="P330" s="84"/>
      <c r="Q330" s="84"/>
      <c r="R330" s="29"/>
      <c r="S330" s="29"/>
      <c r="T330" s="29"/>
      <c r="U330" s="29"/>
      <c r="V330" s="29"/>
      <c r="W330" s="29"/>
      <c r="X330" s="29" t="s">
        <v>80</v>
      </c>
      <c r="Y330" s="85" t="s">
        <v>80</v>
      </c>
      <c r="Z330" s="129" t="s">
        <v>80</v>
      </c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 t="s">
        <v>80</v>
      </c>
      <c r="AL330" s="85" t="s">
        <v>80</v>
      </c>
      <c r="AM330" s="129" t="s">
        <v>80</v>
      </c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 t="s">
        <v>80</v>
      </c>
      <c r="AY330" s="85" t="s">
        <v>80</v>
      </c>
      <c r="AZ330" s="129" t="s">
        <v>80</v>
      </c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 t="s">
        <v>80</v>
      </c>
      <c r="BL330" s="85" t="s">
        <v>80</v>
      </c>
      <c r="BM330" s="112" t="s">
        <v>80</v>
      </c>
      <c r="BN330" s="29">
        <v>700</v>
      </c>
    </row>
    <row r="331" spans="1:66" x14ac:dyDescent="0.25">
      <c r="A331" s="244">
        <v>44244</v>
      </c>
      <c r="B331" s="112">
        <v>0.8</v>
      </c>
      <c r="C331" s="117">
        <v>56</v>
      </c>
      <c r="D331" s="74"/>
      <c r="E331" s="226">
        <v>276</v>
      </c>
      <c r="F331" s="117">
        <v>7.35</v>
      </c>
      <c r="G331" s="118">
        <v>7.09</v>
      </c>
      <c r="H331" s="117">
        <v>8.08</v>
      </c>
      <c r="I331" s="118">
        <v>15.4</v>
      </c>
      <c r="J331" s="117">
        <v>8.49</v>
      </c>
      <c r="K331" s="74">
        <v>13.74</v>
      </c>
      <c r="L331" s="118">
        <v>840</v>
      </c>
      <c r="M331" s="130" t="s">
        <v>80</v>
      </c>
      <c r="N331" s="74"/>
      <c r="O331" s="84"/>
      <c r="P331" s="84"/>
      <c r="Q331" s="84"/>
      <c r="R331" s="29"/>
      <c r="S331" s="29"/>
      <c r="T331" s="29"/>
      <c r="U331" s="29"/>
      <c r="V331" s="29"/>
      <c r="W331" s="29"/>
      <c r="X331" s="29" t="s">
        <v>80</v>
      </c>
      <c r="Y331" s="85" t="s">
        <v>80</v>
      </c>
      <c r="Z331" s="129" t="s">
        <v>80</v>
      </c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 t="s">
        <v>80</v>
      </c>
      <c r="AL331" s="85" t="s">
        <v>80</v>
      </c>
      <c r="AM331" s="129" t="s">
        <v>80</v>
      </c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 t="s">
        <v>80</v>
      </c>
      <c r="AY331" s="85" t="s">
        <v>80</v>
      </c>
      <c r="AZ331" s="129" t="s">
        <v>80</v>
      </c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 t="s">
        <v>80</v>
      </c>
      <c r="BL331" s="85" t="s">
        <v>80</v>
      </c>
      <c r="BM331" s="137" t="s">
        <v>80</v>
      </c>
      <c r="BN331" s="29">
        <v>700</v>
      </c>
    </row>
    <row r="332" spans="1:66" x14ac:dyDescent="0.25">
      <c r="A332" s="244">
        <v>44245</v>
      </c>
      <c r="B332" s="112">
        <v>0</v>
      </c>
      <c r="C332" s="117">
        <v>85</v>
      </c>
      <c r="D332" s="74"/>
      <c r="E332" s="226">
        <v>268</v>
      </c>
      <c r="F332" s="117">
        <v>7.27</v>
      </c>
      <c r="G332" s="118">
        <v>6.54</v>
      </c>
      <c r="H332" s="117">
        <v>7.28</v>
      </c>
      <c r="I332" s="118">
        <v>7.54</v>
      </c>
      <c r="J332" s="117">
        <v>7.77</v>
      </c>
      <c r="K332" s="74">
        <v>8.86</v>
      </c>
      <c r="L332" s="118">
        <v>780</v>
      </c>
      <c r="M332" s="130" t="s">
        <v>80</v>
      </c>
      <c r="N332" s="74"/>
      <c r="O332" s="84"/>
      <c r="P332" s="84"/>
      <c r="Q332" s="84"/>
      <c r="R332" s="29"/>
      <c r="S332" s="29"/>
      <c r="T332" s="29"/>
      <c r="U332" s="29"/>
      <c r="V332" s="29"/>
      <c r="W332" s="29"/>
      <c r="X332" s="29" t="s">
        <v>80</v>
      </c>
      <c r="Y332" s="85" t="s">
        <v>80</v>
      </c>
      <c r="Z332" s="129" t="s">
        <v>80</v>
      </c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 t="s">
        <v>80</v>
      </c>
      <c r="AL332" s="85" t="s">
        <v>80</v>
      </c>
      <c r="AM332" s="129" t="s">
        <v>80</v>
      </c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 t="s">
        <v>80</v>
      </c>
      <c r="AY332" s="85" t="s">
        <v>80</v>
      </c>
      <c r="AZ332" s="129" t="s">
        <v>80</v>
      </c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 t="s">
        <v>80</v>
      </c>
      <c r="BL332" s="85" t="s">
        <v>80</v>
      </c>
      <c r="BM332" s="112" t="s">
        <v>80</v>
      </c>
      <c r="BN332" s="29">
        <v>700</v>
      </c>
    </row>
    <row r="333" spans="1:66" x14ac:dyDescent="0.25">
      <c r="A333" s="244">
        <v>44246</v>
      </c>
      <c r="B333" s="112">
        <v>0</v>
      </c>
      <c r="C333" s="117">
        <v>0</v>
      </c>
      <c r="D333" s="74"/>
      <c r="E333" s="226" t="s">
        <v>80</v>
      </c>
      <c r="F333" s="117"/>
      <c r="G333" s="118"/>
      <c r="H333" s="117"/>
      <c r="I333" s="118">
        <v>0.12</v>
      </c>
      <c r="J333" s="117"/>
      <c r="K333" s="74"/>
      <c r="L333" s="118" t="s">
        <v>80</v>
      </c>
      <c r="M333" s="130">
        <v>0.29166666666666669</v>
      </c>
      <c r="N333" s="74">
        <v>17</v>
      </c>
      <c r="O333" s="84">
        <v>116</v>
      </c>
      <c r="P333" s="84">
        <v>9.6999999999999993</v>
      </c>
      <c r="Q333" s="84">
        <v>0.46</v>
      </c>
      <c r="R333" s="29">
        <v>9.8800000000000008</v>
      </c>
      <c r="S333" s="29">
        <v>9.2899999999999991</v>
      </c>
      <c r="T333" s="29">
        <v>9.64</v>
      </c>
      <c r="U333" s="29">
        <v>12000</v>
      </c>
      <c r="V333" s="29">
        <v>24000</v>
      </c>
      <c r="W333" s="29">
        <v>55</v>
      </c>
      <c r="X333" s="29">
        <v>628</v>
      </c>
      <c r="Y333" s="85">
        <v>7.5</v>
      </c>
      <c r="Z333" s="129">
        <v>0.29166666666666669</v>
      </c>
      <c r="AA333" s="29" t="s">
        <v>273</v>
      </c>
      <c r="AB333" s="29">
        <v>1</v>
      </c>
      <c r="AC333" s="29">
        <v>10</v>
      </c>
      <c r="AD333" s="29">
        <v>1.7000000000000001E-2</v>
      </c>
      <c r="AE333" s="29">
        <v>1.39</v>
      </c>
      <c r="AF333" s="29">
        <v>9.68</v>
      </c>
      <c r="AG333" s="29">
        <v>9.8000000000000007</v>
      </c>
      <c r="AH333" s="29" t="s">
        <v>272</v>
      </c>
      <c r="AI333" s="29">
        <v>1.6</v>
      </c>
      <c r="AJ333" s="29">
        <v>0.2</v>
      </c>
      <c r="AK333" s="29">
        <v>637</v>
      </c>
      <c r="AL333" s="85">
        <v>7.62</v>
      </c>
      <c r="AM333" s="129">
        <v>0.29166666666666669</v>
      </c>
      <c r="AN333" s="29" t="s">
        <v>273</v>
      </c>
      <c r="AO333" s="29">
        <v>12.8</v>
      </c>
      <c r="AP333" s="29">
        <v>0.25</v>
      </c>
      <c r="AQ333" s="29">
        <v>9.4E-2</v>
      </c>
      <c r="AR333" s="29">
        <v>0.67300000000000004</v>
      </c>
      <c r="AS333" s="29">
        <v>0.24</v>
      </c>
      <c r="AT333" s="29">
        <v>0.21299999999999999</v>
      </c>
      <c r="AU333" s="29">
        <v>240</v>
      </c>
      <c r="AV333" s="29">
        <v>510</v>
      </c>
      <c r="AW333" s="29">
        <v>4.3</v>
      </c>
      <c r="AX333" s="29">
        <v>114</v>
      </c>
      <c r="AY333" s="85">
        <v>6.89</v>
      </c>
      <c r="AZ333" s="129">
        <v>0.29166666666666669</v>
      </c>
      <c r="BA333" s="29">
        <v>1</v>
      </c>
      <c r="BB333" s="29">
        <v>25.4</v>
      </c>
      <c r="BC333" s="29">
        <v>0.73</v>
      </c>
      <c r="BD333" s="29">
        <v>7.5999999999999998E-2</v>
      </c>
      <c r="BE333" s="29">
        <v>0.47499999999999998</v>
      </c>
      <c r="BF333" s="29">
        <v>0.77900000000000003</v>
      </c>
      <c r="BG333" s="29">
        <v>0.65200000000000002</v>
      </c>
      <c r="BH333" s="29">
        <v>850</v>
      </c>
      <c r="BI333" s="29">
        <v>420</v>
      </c>
      <c r="BJ333" s="29">
        <v>4.2</v>
      </c>
      <c r="BK333" s="29">
        <v>203</v>
      </c>
      <c r="BL333" s="85">
        <v>7.25</v>
      </c>
      <c r="BM333" s="112">
        <v>0.29166666666666669</v>
      </c>
      <c r="BN333" s="29">
        <v>700</v>
      </c>
    </row>
    <row r="334" spans="1:66" x14ac:dyDescent="0.25">
      <c r="A334" s="244">
        <v>44247</v>
      </c>
      <c r="B334" s="112">
        <v>0</v>
      </c>
      <c r="C334" s="117">
        <v>123</v>
      </c>
      <c r="D334" s="74"/>
      <c r="E334" s="226" t="s">
        <v>80</v>
      </c>
      <c r="F334" s="117">
        <v>7.24</v>
      </c>
      <c r="G334" s="118">
        <v>5.16</v>
      </c>
      <c r="H334" s="117">
        <v>7.33</v>
      </c>
      <c r="I334" s="118">
        <v>6.66</v>
      </c>
      <c r="J334" s="117">
        <v>8.4700000000000006</v>
      </c>
      <c r="K334" s="74">
        <v>11.51</v>
      </c>
      <c r="L334" s="118">
        <v>800</v>
      </c>
      <c r="M334" s="130" t="s">
        <v>80</v>
      </c>
      <c r="N334" s="74"/>
      <c r="O334" s="84"/>
      <c r="P334" s="84"/>
      <c r="Q334" s="84"/>
      <c r="R334" s="29"/>
      <c r="S334" s="29"/>
      <c r="T334" s="29"/>
      <c r="U334" s="29"/>
      <c r="V334" s="29"/>
      <c r="W334" s="29"/>
      <c r="X334" s="29" t="s">
        <v>80</v>
      </c>
      <c r="Y334" s="85" t="s">
        <v>80</v>
      </c>
      <c r="Z334" s="129" t="s">
        <v>80</v>
      </c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 t="s">
        <v>80</v>
      </c>
      <c r="AL334" s="85" t="s">
        <v>80</v>
      </c>
      <c r="AM334" s="129" t="s">
        <v>80</v>
      </c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 t="s">
        <v>80</v>
      </c>
      <c r="AY334" s="85" t="s">
        <v>80</v>
      </c>
      <c r="AZ334" s="129" t="s">
        <v>80</v>
      </c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 t="s">
        <v>80</v>
      </c>
      <c r="BL334" s="85" t="s">
        <v>80</v>
      </c>
      <c r="BM334" s="137" t="s">
        <v>80</v>
      </c>
      <c r="BN334" s="29">
        <v>700</v>
      </c>
    </row>
    <row r="335" spans="1:66" x14ac:dyDescent="0.25">
      <c r="A335" s="244">
        <v>44248</v>
      </c>
      <c r="B335" s="112">
        <v>0</v>
      </c>
      <c r="C335" s="117">
        <v>85</v>
      </c>
      <c r="D335" s="74"/>
      <c r="E335" s="226" t="s">
        <v>80</v>
      </c>
      <c r="F335" s="117">
        <v>7.3</v>
      </c>
      <c r="G335" s="118">
        <v>3.89</v>
      </c>
      <c r="H335" s="117">
        <v>7.04</v>
      </c>
      <c r="I335" s="118">
        <v>7.06</v>
      </c>
      <c r="J335" s="117">
        <v>7.68</v>
      </c>
      <c r="K335" s="74">
        <v>4.49</v>
      </c>
      <c r="L335" s="118">
        <v>800</v>
      </c>
      <c r="M335" s="130" t="s">
        <v>80</v>
      </c>
      <c r="N335" s="74"/>
      <c r="O335" s="84"/>
      <c r="P335" s="84"/>
      <c r="Q335" s="84"/>
      <c r="R335" s="29"/>
      <c r="S335" s="29"/>
      <c r="T335" s="29"/>
      <c r="U335" s="29"/>
      <c r="V335" s="29"/>
      <c r="W335" s="29"/>
      <c r="X335" s="29" t="s">
        <v>80</v>
      </c>
      <c r="Y335" s="85" t="s">
        <v>80</v>
      </c>
      <c r="Z335" s="129" t="s">
        <v>80</v>
      </c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 t="s">
        <v>80</v>
      </c>
      <c r="AL335" s="85" t="s">
        <v>80</v>
      </c>
      <c r="AM335" s="129" t="s">
        <v>80</v>
      </c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 t="s">
        <v>80</v>
      </c>
      <c r="AY335" s="85" t="s">
        <v>80</v>
      </c>
      <c r="AZ335" s="129" t="s">
        <v>80</v>
      </c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 t="s">
        <v>80</v>
      </c>
      <c r="BL335" s="85" t="s">
        <v>80</v>
      </c>
      <c r="BM335" s="137" t="s">
        <v>80</v>
      </c>
      <c r="BN335" s="29">
        <v>700</v>
      </c>
    </row>
    <row r="336" spans="1:66" x14ac:dyDescent="0.25">
      <c r="A336" s="244">
        <v>44249</v>
      </c>
      <c r="B336" s="112">
        <v>0</v>
      </c>
      <c r="C336" s="117">
        <v>123</v>
      </c>
      <c r="D336" s="74"/>
      <c r="E336" s="226" t="s">
        <v>80</v>
      </c>
      <c r="F336" s="117">
        <v>7</v>
      </c>
      <c r="G336" s="118">
        <v>5.8</v>
      </c>
      <c r="H336" s="117">
        <v>7.07</v>
      </c>
      <c r="I336" s="118">
        <v>6.65</v>
      </c>
      <c r="J336" s="117">
        <v>8.52</v>
      </c>
      <c r="K336" s="74">
        <v>11.11</v>
      </c>
      <c r="L336" s="118">
        <v>870</v>
      </c>
      <c r="M336" s="130" t="s">
        <v>80</v>
      </c>
      <c r="N336" s="74"/>
      <c r="O336" s="84"/>
      <c r="P336" s="84"/>
      <c r="Q336" s="84"/>
      <c r="R336" s="29"/>
      <c r="S336" s="29"/>
      <c r="T336" s="29"/>
      <c r="U336" s="29"/>
      <c r="V336" s="29"/>
      <c r="W336" s="29"/>
      <c r="X336" s="29" t="s">
        <v>80</v>
      </c>
      <c r="Y336" s="85" t="s">
        <v>80</v>
      </c>
      <c r="Z336" s="129" t="s">
        <v>80</v>
      </c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 t="s">
        <v>80</v>
      </c>
      <c r="AL336" s="85" t="s">
        <v>80</v>
      </c>
      <c r="AM336" s="129" t="s">
        <v>80</v>
      </c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 t="s">
        <v>80</v>
      </c>
      <c r="AY336" s="85" t="s">
        <v>80</v>
      </c>
      <c r="AZ336" s="129" t="s">
        <v>80</v>
      </c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 t="s">
        <v>80</v>
      </c>
      <c r="BL336" s="85" t="s">
        <v>80</v>
      </c>
      <c r="BM336" s="112" t="s">
        <v>80</v>
      </c>
      <c r="BN336" s="29">
        <v>700</v>
      </c>
    </row>
    <row r="337" spans="1:66" x14ac:dyDescent="0.25">
      <c r="A337" s="244">
        <v>44250</v>
      </c>
      <c r="B337" s="112">
        <v>0.2</v>
      </c>
      <c r="C337" s="117">
        <v>67</v>
      </c>
      <c r="D337" s="74"/>
      <c r="E337" s="226" t="s">
        <v>80</v>
      </c>
      <c r="F337" s="117">
        <v>7.22</v>
      </c>
      <c r="G337" s="118">
        <v>5.83</v>
      </c>
      <c r="H337" s="117">
        <v>7.14</v>
      </c>
      <c r="I337" s="118">
        <v>7.1</v>
      </c>
      <c r="J337" s="117">
        <v>8.41</v>
      </c>
      <c r="K337" s="74">
        <v>8.84</v>
      </c>
      <c r="L337" s="118">
        <v>890</v>
      </c>
      <c r="M337" s="130" t="s">
        <v>80</v>
      </c>
      <c r="N337" s="74"/>
      <c r="O337" s="84"/>
      <c r="P337" s="84"/>
      <c r="Q337" s="84"/>
      <c r="R337" s="29"/>
      <c r="S337" s="29"/>
      <c r="T337" s="29"/>
      <c r="U337" s="29"/>
      <c r="V337" s="29"/>
      <c r="W337" s="29"/>
      <c r="X337" s="29" t="s">
        <v>80</v>
      </c>
      <c r="Y337" s="85" t="s">
        <v>80</v>
      </c>
      <c r="Z337" s="129" t="s">
        <v>80</v>
      </c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 t="s">
        <v>80</v>
      </c>
      <c r="AL337" s="85" t="s">
        <v>80</v>
      </c>
      <c r="AM337" s="129" t="s">
        <v>80</v>
      </c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 t="s">
        <v>80</v>
      </c>
      <c r="AY337" s="85" t="s">
        <v>80</v>
      </c>
      <c r="AZ337" s="129" t="s">
        <v>80</v>
      </c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 t="s">
        <v>80</v>
      </c>
      <c r="BL337" s="85" t="s">
        <v>80</v>
      </c>
      <c r="BM337" s="112" t="s">
        <v>80</v>
      </c>
      <c r="BN337" s="29">
        <v>700</v>
      </c>
    </row>
    <row r="338" spans="1:66" x14ac:dyDescent="0.25">
      <c r="A338" s="244">
        <v>44251</v>
      </c>
      <c r="B338" s="112">
        <v>0</v>
      </c>
      <c r="C338" s="117">
        <v>74</v>
      </c>
      <c r="D338" s="74"/>
      <c r="E338" s="226" t="s">
        <v>80</v>
      </c>
      <c r="F338" s="117">
        <v>7.24</v>
      </c>
      <c r="G338" s="118">
        <v>5.23</v>
      </c>
      <c r="H338" s="117">
        <v>7.14</v>
      </c>
      <c r="I338" s="118">
        <v>7.2</v>
      </c>
      <c r="J338" s="117">
        <v>8.3800000000000008</v>
      </c>
      <c r="K338" s="74">
        <v>8.42</v>
      </c>
      <c r="L338" s="118">
        <v>900</v>
      </c>
      <c r="M338" s="130" t="s">
        <v>80</v>
      </c>
      <c r="N338" s="74"/>
      <c r="O338" s="84"/>
      <c r="P338" s="84"/>
      <c r="Q338" s="84"/>
      <c r="R338" s="29"/>
      <c r="S338" s="29"/>
      <c r="T338" s="29"/>
      <c r="U338" s="29"/>
      <c r="V338" s="29"/>
      <c r="W338" s="29"/>
      <c r="X338" s="29" t="s">
        <v>80</v>
      </c>
      <c r="Y338" s="85" t="s">
        <v>80</v>
      </c>
      <c r="Z338" s="129" t="s">
        <v>80</v>
      </c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 t="s">
        <v>80</v>
      </c>
      <c r="AL338" s="85" t="s">
        <v>80</v>
      </c>
      <c r="AM338" s="129" t="s">
        <v>80</v>
      </c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 t="s">
        <v>80</v>
      </c>
      <c r="AY338" s="85" t="s">
        <v>80</v>
      </c>
      <c r="AZ338" s="129" t="s">
        <v>80</v>
      </c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 t="s">
        <v>80</v>
      </c>
      <c r="BL338" s="85" t="s">
        <v>80</v>
      </c>
      <c r="BM338" s="112" t="s">
        <v>80</v>
      </c>
      <c r="BN338" s="29">
        <v>700</v>
      </c>
    </row>
    <row r="339" spans="1:66" x14ac:dyDescent="0.25">
      <c r="A339" s="244">
        <v>44252</v>
      </c>
      <c r="B339" s="112">
        <v>0.8</v>
      </c>
      <c r="C339" s="117">
        <v>77</v>
      </c>
      <c r="D339" s="74"/>
      <c r="E339" s="226" t="s">
        <v>80</v>
      </c>
      <c r="F339" s="117">
        <v>6.99</v>
      </c>
      <c r="G339" s="118">
        <v>3.6</v>
      </c>
      <c r="H339" s="117">
        <v>7.1</v>
      </c>
      <c r="I339" s="118">
        <v>4.8</v>
      </c>
      <c r="J339" s="117">
        <v>8.4700000000000006</v>
      </c>
      <c r="K339" s="74">
        <v>13.94</v>
      </c>
      <c r="L339" s="118">
        <v>920</v>
      </c>
      <c r="M339" s="130" t="s">
        <v>80</v>
      </c>
      <c r="N339" s="74"/>
      <c r="O339" s="84"/>
      <c r="P339" s="84"/>
      <c r="Q339" s="84"/>
      <c r="R339" s="29"/>
      <c r="S339" s="29"/>
      <c r="T339" s="29"/>
      <c r="U339" s="29"/>
      <c r="V339" s="29"/>
      <c r="W339" s="29"/>
      <c r="X339" s="29" t="s">
        <v>80</v>
      </c>
      <c r="Y339" s="85" t="s">
        <v>80</v>
      </c>
      <c r="Z339" s="129" t="s">
        <v>80</v>
      </c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 t="s">
        <v>80</v>
      </c>
      <c r="AL339" s="85" t="s">
        <v>80</v>
      </c>
      <c r="AM339" s="129" t="s">
        <v>80</v>
      </c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 t="s">
        <v>80</v>
      </c>
      <c r="AY339" s="85" t="s">
        <v>80</v>
      </c>
      <c r="AZ339" s="129" t="s">
        <v>80</v>
      </c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 t="s">
        <v>80</v>
      </c>
      <c r="BL339" s="85" t="s">
        <v>80</v>
      </c>
      <c r="BM339" s="112" t="s">
        <v>80</v>
      </c>
      <c r="BN339" s="29">
        <v>700</v>
      </c>
    </row>
    <row r="340" spans="1:66" x14ac:dyDescent="0.25">
      <c r="A340" s="244">
        <v>44253</v>
      </c>
      <c r="B340" s="112">
        <v>0.4</v>
      </c>
      <c r="C340" s="117">
        <v>73</v>
      </c>
      <c r="D340" s="74"/>
      <c r="E340" s="226" t="s">
        <v>80</v>
      </c>
      <c r="F340" s="117">
        <v>6.75</v>
      </c>
      <c r="G340" s="118">
        <v>2.7</v>
      </c>
      <c r="H340" s="117">
        <v>6.94</v>
      </c>
      <c r="I340" s="118">
        <v>4.33</v>
      </c>
      <c r="J340" s="117">
        <v>8.5</v>
      </c>
      <c r="K340" s="74">
        <v>5.65</v>
      </c>
      <c r="L340" s="118">
        <v>860</v>
      </c>
      <c r="M340" s="130" t="s">
        <v>80</v>
      </c>
      <c r="N340" s="74"/>
      <c r="O340" s="84"/>
      <c r="P340" s="84"/>
      <c r="Q340" s="84"/>
      <c r="R340" s="29"/>
      <c r="S340" s="29"/>
      <c r="T340" s="29"/>
      <c r="U340" s="29"/>
      <c r="V340" s="29"/>
      <c r="W340" s="29"/>
      <c r="X340" s="29" t="s">
        <v>80</v>
      </c>
      <c r="Y340" s="85" t="s">
        <v>80</v>
      </c>
      <c r="Z340" s="129" t="s">
        <v>80</v>
      </c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 t="s">
        <v>80</v>
      </c>
      <c r="AL340" s="85" t="s">
        <v>80</v>
      </c>
      <c r="AM340" s="129" t="s">
        <v>80</v>
      </c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 t="s">
        <v>80</v>
      </c>
      <c r="AY340" s="85" t="s">
        <v>80</v>
      </c>
      <c r="AZ340" s="129" t="s">
        <v>80</v>
      </c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 t="s">
        <v>80</v>
      </c>
      <c r="BL340" s="85" t="s">
        <v>80</v>
      </c>
      <c r="BM340" s="112" t="s">
        <v>80</v>
      </c>
      <c r="BN340" s="29">
        <v>700</v>
      </c>
    </row>
    <row r="341" spans="1:66" x14ac:dyDescent="0.25">
      <c r="A341" s="244">
        <v>44254</v>
      </c>
      <c r="B341" s="112">
        <v>1.2</v>
      </c>
      <c r="C341" s="117">
        <v>77</v>
      </c>
      <c r="D341" s="74"/>
      <c r="E341" s="226">
        <v>0</v>
      </c>
      <c r="F341" s="117">
        <v>7.26</v>
      </c>
      <c r="G341" s="118">
        <v>3</v>
      </c>
      <c r="H341" s="117">
        <v>6.94</v>
      </c>
      <c r="I341" s="118">
        <v>4.33</v>
      </c>
      <c r="J341" s="117">
        <v>7.77</v>
      </c>
      <c r="K341" s="74">
        <v>2.68</v>
      </c>
      <c r="L341" s="118">
        <v>860</v>
      </c>
      <c r="M341" s="130" t="s">
        <v>80</v>
      </c>
      <c r="N341" s="74"/>
      <c r="O341" s="84"/>
      <c r="P341" s="84"/>
      <c r="Q341" s="84"/>
      <c r="R341" s="29"/>
      <c r="S341" s="29"/>
      <c r="T341" s="29"/>
      <c r="U341" s="29"/>
      <c r="V341" s="29"/>
      <c r="W341" s="29"/>
      <c r="X341" s="29" t="s">
        <v>80</v>
      </c>
      <c r="Y341" s="85" t="s">
        <v>80</v>
      </c>
      <c r="Z341" s="129" t="s">
        <v>80</v>
      </c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 t="s">
        <v>80</v>
      </c>
      <c r="AL341" s="85" t="s">
        <v>80</v>
      </c>
      <c r="AM341" s="129" t="s">
        <v>80</v>
      </c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 t="s">
        <v>80</v>
      </c>
      <c r="AY341" s="85" t="s">
        <v>80</v>
      </c>
      <c r="AZ341" s="129" t="s">
        <v>80</v>
      </c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 t="s">
        <v>80</v>
      </c>
      <c r="BL341" s="85" t="s">
        <v>80</v>
      </c>
      <c r="BM341" s="112" t="s">
        <v>80</v>
      </c>
      <c r="BN341" s="29">
        <v>700</v>
      </c>
    </row>
    <row r="342" spans="1:66" ht="13.8" thickBot="1" x14ac:dyDescent="0.3">
      <c r="A342" s="246">
        <v>44255</v>
      </c>
      <c r="B342" s="114">
        <v>2.2000000000000002</v>
      </c>
      <c r="C342" s="120" t="s">
        <v>80</v>
      </c>
      <c r="D342" s="88"/>
      <c r="E342" s="227" t="s">
        <v>80</v>
      </c>
      <c r="F342" s="120" t="s">
        <v>80</v>
      </c>
      <c r="G342" s="121" t="s">
        <v>80</v>
      </c>
      <c r="H342" s="120" t="s">
        <v>80</v>
      </c>
      <c r="I342" s="121" t="s">
        <v>80</v>
      </c>
      <c r="J342" s="120" t="s">
        <v>80</v>
      </c>
      <c r="K342" s="88" t="s">
        <v>80</v>
      </c>
      <c r="L342" s="121" t="s">
        <v>80</v>
      </c>
      <c r="M342" s="135" t="s">
        <v>80</v>
      </c>
      <c r="N342" s="88"/>
      <c r="O342" s="89"/>
      <c r="P342" s="89"/>
      <c r="Q342" s="89"/>
      <c r="R342" s="90"/>
      <c r="S342" s="90"/>
      <c r="T342" s="90"/>
      <c r="U342" s="90"/>
      <c r="V342" s="90"/>
      <c r="W342" s="90"/>
      <c r="X342" s="90" t="s">
        <v>80</v>
      </c>
      <c r="Y342" s="91" t="s">
        <v>80</v>
      </c>
      <c r="Z342" s="134" t="s">
        <v>80</v>
      </c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 t="s">
        <v>80</v>
      </c>
      <c r="AL342" s="91" t="s">
        <v>80</v>
      </c>
      <c r="AM342" s="134" t="s">
        <v>80</v>
      </c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 t="s">
        <v>80</v>
      </c>
      <c r="AY342" s="91" t="s">
        <v>80</v>
      </c>
      <c r="AZ342" s="134" t="s">
        <v>80</v>
      </c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 t="s">
        <v>80</v>
      </c>
      <c r="BL342" s="91" t="s">
        <v>80</v>
      </c>
      <c r="BM342" s="114" t="s">
        <v>80</v>
      </c>
      <c r="BN342" s="29">
        <v>700</v>
      </c>
    </row>
    <row r="343" spans="1:66" x14ac:dyDescent="0.25">
      <c r="A343" s="244">
        <v>44256</v>
      </c>
      <c r="B343" s="112">
        <v>0.6</v>
      </c>
      <c r="C343" s="117">
        <v>105</v>
      </c>
      <c r="D343" s="74"/>
      <c r="E343" s="226">
        <v>0</v>
      </c>
      <c r="F343" s="117">
        <v>6.94</v>
      </c>
      <c r="G343" s="118">
        <v>2.48</v>
      </c>
      <c r="H343" s="117">
        <v>6.91</v>
      </c>
      <c r="I343" s="118">
        <v>3.21</v>
      </c>
      <c r="J343" s="117">
        <v>7.62</v>
      </c>
      <c r="K343" s="74">
        <v>5.88</v>
      </c>
      <c r="L343" s="118">
        <v>910</v>
      </c>
      <c r="M343" s="130" t="s">
        <v>80</v>
      </c>
      <c r="N343" s="74"/>
      <c r="O343" s="84"/>
      <c r="P343" s="84"/>
      <c r="Q343" s="84"/>
      <c r="R343" s="29"/>
      <c r="S343" s="29"/>
      <c r="T343" s="29"/>
      <c r="U343" s="29"/>
      <c r="V343" s="29"/>
      <c r="W343" s="29"/>
      <c r="X343" s="29" t="s">
        <v>80</v>
      </c>
      <c r="Y343" s="85" t="s">
        <v>80</v>
      </c>
      <c r="Z343" s="129" t="s">
        <v>80</v>
      </c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 t="s">
        <v>80</v>
      </c>
      <c r="AL343" s="85" t="s">
        <v>80</v>
      </c>
      <c r="AM343" s="129" t="s">
        <v>80</v>
      </c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 t="s">
        <v>80</v>
      </c>
      <c r="AY343" s="85" t="s">
        <v>80</v>
      </c>
      <c r="AZ343" s="129" t="s">
        <v>80</v>
      </c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 t="s">
        <v>80</v>
      </c>
      <c r="BL343" s="85" t="s">
        <v>80</v>
      </c>
      <c r="BM343" s="112" t="s">
        <v>80</v>
      </c>
      <c r="BN343" s="29">
        <v>700</v>
      </c>
    </row>
    <row r="344" spans="1:66" x14ac:dyDescent="0.25">
      <c r="A344" s="244">
        <v>44257</v>
      </c>
      <c r="B344" s="112">
        <v>1.4</v>
      </c>
      <c r="C344" s="117">
        <v>77</v>
      </c>
      <c r="D344" s="74"/>
      <c r="E344" s="226">
        <v>268</v>
      </c>
      <c r="F344" s="117">
        <v>6.83</v>
      </c>
      <c r="G344" s="118">
        <v>4.41</v>
      </c>
      <c r="H344" s="117">
        <v>6.87</v>
      </c>
      <c r="I344" s="118">
        <v>2.97</v>
      </c>
      <c r="J344" s="117">
        <v>7.5</v>
      </c>
      <c r="K344" s="74">
        <v>4.63</v>
      </c>
      <c r="L344" s="118">
        <v>870</v>
      </c>
      <c r="M344" s="130" t="s">
        <v>80</v>
      </c>
      <c r="N344" s="74"/>
      <c r="O344" s="84"/>
      <c r="P344" s="84"/>
      <c r="Q344" s="84"/>
      <c r="R344" s="29"/>
      <c r="S344" s="29"/>
      <c r="T344" s="29"/>
      <c r="U344" s="29"/>
      <c r="V344" s="29"/>
      <c r="W344" s="29"/>
      <c r="X344" s="29" t="s">
        <v>80</v>
      </c>
      <c r="Y344" s="85" t="s">
        <v>80</v>
      </c>
      <c r="Z344" s="129" t="s">
        <v>80</v>
      </c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 t="s">
        <v>80</v>
      </c>
      <c r="AL344" s="85" t="s">
        <v>80</v>
      </c>
      <c r="AM344" s="129" t="s">
        <v>80</v>
      </c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 t="s">
        <v>80</v>
      </c>
      <c r="AY344" s="85" t="s">
        <v>80</v>
      </c>
      <c r="AZ344" s="129" t="s">
        <v>80</v>
      </c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 t="s">
        <v>80</v>
      </c>
      <c r="BL344" s="85" t="s">
        <v>80</v>
      </c>
      <c r="BM344" s="112" t="s">
        <v>80</v>
      </c>
      <c r="BN344" s="29">
        <v>700</v>
      </c>
    </row>
    <row r="345" spans="1:66" x14ac:dyDescent="0.25">
      <c r="A345" s="244">
        <v>44258</v>
      </c>
      <c r="B345" s="112">
        <v>19</v>
      </c>
      <c r="C345" s="117">
        <v>69</v>
      </c>
      <c r="D345" s="74"/>
      <c r="E345" s="226">
        <v>246</v>
      </c>
      <c r="F345" s="117">
        <v>7.02</v>
      </c>
      <c r="G345" s="118">
        <v>4.47</v>
      </c>
      <c r="H345" s="117">
        <v>6.99</v>
      </c>
      <c r="I345" s="118">
        <v>5.1100000000000003</v>
      </c>
      <c r="J345" s="117">
        <v>7.45</v>
      </c>
      <c r="K345" s="74">
        <v>5.45</v>
      </c>
      <c r="L345" s="118">
        <v>830</v>
      </c>
      <c r="M345" s="129" t="s">
        <v>80</v>
      </c>
      <c r="N345" s="74"/>
      <c r="O345" s="84"/>
      <c r="P345" s="84"/>
      <c r="Q345" s="84"/>
      <c r="R345" s="29"/>
      <c r="S345" s="29"/>
      <c r="T345" s="29"/>
      <c r="U345" s="29"/>
      <c r="V345" s="29"/>
      <c r="W345" s="29"/>
      <c r="X345" s="29" t="s">
        <v>80</v>
      </c>
      <c r="Y345" s="85" t="s">
        <v>80</v>
      </c>
      <c r="Z345" s="129" t="s">
        <v>80</v>
      </c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 t="s">
        <v>80</v>
      </c>
      <c r="AL345" s="85" t="s">
        <v>80</v>
      </c>
      <c r="AM345" s="129" t="s">
        <v>80</v>
      </c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 t="s">
        <v>80</v>
      </c>
      <c r="AY345" s="85" t="s">
        <v>80</v>
      </c>
      <c r="AZ345" s="129" t="s">
        <v>80</v>
      </c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 t="s">
        <v>80</v>
      </c>
      <c r="BL345" s="85" t="s">
        <v>80</v>
      </c>
      <c r="BM345" s="137" t="s">
        <v>80</v>
      </c>
      <c r="BN345" s="29">
        <v>700</v>
      </c>
    </row>
    <row r="346" spans="1:66" x14ac:dyDescent="0.25">
      <c r="A346" s="244">
        <v>44259</v>
      </c>
      <c r="B346" s="112">
        <v>15.6</v>
      </c>
      <c r="C346" s="117">
        <v>76</v>
      </c>
      <c r="D346" s="74"/>
      <c r="E346" s="226">
        <v>261</v>
      </c>
      <c r="F346" s="117">
        <v>7.3</v>
      </c>
      <c r="G346" s="118">
        <v>5.36</v>
      </c>
      <c r="H346" s="117">
        <v>7.3</v>
      </c>
      <c r="I346" s="118">
        <v>5.85</v>
      </c>
      <c r="J346" s="117">
        <v>7.59</v>
      </c>
      <c r="K346" s="74">
        <v>5.35</v>
      </c>
      <c r="L346" s="118">
        <v>780</v>
      </c>
      <c r="M346" s="130" t="s">
        <v>80</v>
      </c>
      <c r="N346" s="74"/>
      <c r="O346" s="84"/>
      <c r="P346" s="84"/>
      <c r="Q346" s="84"/>
      <c r="R346" s="29"/>
      <c r="S346" s="29"/>
      <c r="T346" s="29"/>
      <c r="U346" s="29"/>
      <c r="V346" s="29"/>
      <c r="W346" s="29"/>
      <c r="X346" s="29" t="s">
        <v>80</v>
      </c>
      <c r="Y346" s="85" t="s">
        <v>80</v>
      </c>
      <c r="Z346" s="129" t="s">
        <v>80</v>
      </c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 t="s">
        <v>80</v>
      </c>
      <c r="AL346" s="85" t="s">
        <v>80</v>
      </c>
      <c r="AM346" s="129" t="s">
        <v>80</v>
      </c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 t="s">
        <v>80</v>
      </c>
      <c r="AY346" s="85" t="s">
        <v>80</v>
      </c>
      <c r="AZ346" s="129" t="s">
        <v>80</v>
      </c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 t="s">
        <v>80</v>
      </c>
      <c r="BL346" s="85" t="s">
        <v>80</v>
      </c>
      <c r="BM346" s="112" t="s">
        <v>80</v>
      </c>
      <c r="BN346" s="29">
        <v>700</v>
      </c>
    </row>
    <row r="347" spans="1:66" x14ac:dyDescent="0.25">
      <c r="A347" s="244">
        <v>44260</v>
      </c>
      <c r="B347" s="112">
        <v>6.8</v>
      </c>
      <c r="C347" s="117">
        <v>86</v>
      </c>
      <c r="D347" s="74"/>
      <c r="E347" s="226">
        <v>300</v>
      </c>
      <c r="F347" s="117">
        <v>7.32</v>
      </c>
      <c r="G347" s="118">
        <v>5.68</v>
      </c>
      <c r="H347" s="117">
        <v>7.34</v>
      </c>
      <c r="I347" s="118">
        <v>6.12</v>
      </c>
      <c r="J347" s="117">
        <v>7.62</v>
      </c>
      <c r="K347" s="74">
        <v>7.14</v>
      </c>
      <c r="L347" s="118">
        <v>780</v>
      </c>
      <c r="M347" s="130" t="s">
        <v>80</v>
      </c>
      <c r="N347" s="74"/>
      <c r="O347" s="84"/>
      <c r="P347" s="84"/>
      <c r="Q347" s="84"/>
      <c r="R347" s="29"/>
      <c r="S347" s="29"/>
      <c r="T347" s="29"/>
      <c r="U347" s="29"/>
      <c r="V347" s="29"/>
      <c r="W347" s="29"/>
      <c r="X347" s="29" t="s">
        <v>80</v>
      </c>
      <c r="Y347" s="85" t="s">
        <v>80</v>
      </c>
      <c r="Z347" s="129" t="s">
        <v>80</v>
      </c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 t="s">
        <v>80</v>
      </c>
      <c r="AL347" s="85" t="s">
        <v>80</v>
      </c>
      <c r="AM347" s="129" t="s">
        <v>80</v>
      </c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 t="s">
        <v>80</v>
      </c>
      <c r="AY347" s="85" t="s">
        <v>80</v>
      </c>
      <c r="AZ347" s="129" t="s">
        <v>80</v>
      </c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 t="s">
        <v>80</v>
      </c>
      <c r="BL347" s="85" t="s">
        <v>80</v>
      </c>
      <c r="BM347" s="112" t="s">
        <v>80</v>
      </c>
      <c r="BN347" s="29">
        <v>700</v>
      </c>
    </row>
    <row r="348" spans="1:66" x14ac:dyDescent="0.25">
      <c r="A348" s="244">
        <v>44261</v>
      </c>
      <c r="B348" s="112">
        <v>0.2</v>
      </c>
      <c r="C348" s="117">
        <v>51</v>
      </c>
      <c r="D348" s="74"/>
      <c r="E348" s="226" t="s">
        <v>80</v>
      </c>
      <c r="F348" s="117">
        <v>6.31</v>
      </c>
      <c r="G348" s="118">
        <v>2.44</v>
      </c>
      <c r="H348" s="117">
        <v>7.23</v>
      </c>
      <c r="I348" s="118">
        <v>8.2200000000000006</v>
      </c>
      <c r="J348" s="117">
        <v>7.51</v>
      </c>
      <c r="K348" s="74">
        <v>7.03</v>
      </c>
      <c r="L348" s="118">
        <v>780</v>
      </c>
      <c r="M348" s="130" t="s">
        <v>80</v>
      </c>
      <c r="N348" s="74"/>
      <c r="O348" s="84"/>
      <c r="P348" s="84"/>
      <c r="Q348" s="84"/>
      <c r="R348" s="29"/>
      <c r="S348" s="29"/>
      <c r="T348" s="29"/>
      <c r="U348" s="29"/>
      <c r="V348" s="29"/>
      <c r="W348" s="29"/>
      <c r="X348" s="29" t="s">
        <v>80</v>
      </c>
      <c r="Y348" s="85" t="s">
        <v>80</v>
      </c>
      <c r="Z348" s="129" t="s">
        <v>80</v>
      </c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 t="s">
        <v>80</v>
      </c>
      <c r="AL348" s="85" t="s">
        <v>80</v>
      </c>
      <c r="AM348" s="129" t="s">
        <v>80</v>
      </c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 t="s">
        <v>80</v>
      </c>
      <c r="AY348" s="85" t="s">
        <v>80</v>
      </c>
      <c r="AZ348" s="129" t="s">
        <v>80</v>
      </c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 t="s">
        <v>80</v>
      </c>
      <c r="BL348" s="85" t="s">
        <v>80</v>
      </c>
      <c r="BM348" s="112" t="s">
        <v>80</v>
      </c>
      <c r="BN348" s="29">
        <v>700</v>
      </c>
    </row>
    <row r="349" spans="1:66" x14ac:dyDescent="0.25">
      <c r="A349" s="244">
        <v>44262</v>
      </c>
      <c r="B349" s="112">
        <v>0.8</v>
      </c>
      <c r="C349" s="117">
        <v>72</v>
      </c>
      <c r="D349" s="74"/>
      <c r="E349" s="226" t="s">
        <v>80</v>
      </c>
      <c r="F349" s="29">
        <v>7.25</v>
      </c>
      <c r="G349" s="118">
        <v>4.8499999999999996</v>
      </c>
      <c r="H349" s="117">
        <v>7.33</v>
      </c>
      <c r="I349" s="118">
        <v>7.81</v>
      </c>
      <c r="J349" s="117">
        <v>7.58</v>
      </c>
      <c r="K349" s="74">
        <v>7.04</v>
      </c>
      <c r="L349" s="118">
        <v>800</v>
      </c>
      <c r="M349" s="130" t="s">
        <v>80</v>
      </c>
      <c r="N349" s="74"/>
      <c r="O349" s="84"/>
      <c r="P349" s="84"/>
      <c r="Q349" s="84"/>
      <c r="R349" s="29"/>
      <c r="S349" s="29"/>
      <c r="T349" s="29"/>
      <c r="U349" s="29"/>
      <c r="V349" s="29"/>
      <c r="W349" s="29"/>
      <c r="X349" s="29" t="s">
        <v>80</v>
      </c>
      <c r="Y349" s="85" t="s">
        <v>80</v>
      </c>
      <c r="Z349" s="129" t="s">
        <v>80</v>
      </c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 t="s">
        <v>80</v>
      </c>
      <c r="AL349" s="85" t="s">
        <v>80</v>
      </c>
      <c r="AM349" s="129" t="s">
        <v>80</v>
      </c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 t="s">
        <v>80</v>
      </c>
      <c r="AY349" s="85" t="s">
        <v>80</v>
      </c>
      <c r="AZ349" s="129" t="s">
        <v>80</v>
      </c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 t="s">
        <v>80</v>
      </c>
      <c r="BL349" s="85" t="s">
        <v>80</v>
      </c>
      <c r="BM349" s="112" t="s">
        <v>80</v>
      </c>
      <c r="BN349" s="29">
        <v>700</v>
      </c>
    </row>
    <row r="350" spans="1:66" x14ac:dyDescent="0.25">
      <c r="A350" s="244">
        <v>44263</v>
      </c>
      <c r="B350" s="112">
        <v>0.2</v>
      </c>
      <c r="C350" s="117">
        <v>73</v>
      </c>
      <c r="D350" s="74"/>
      <c r="E350" s="226" t="s">
        <v>80</v>
      </c>
      <c r="F350" s="29">
        <v>7.25</v>
      </c>
      <c r="G350" s="118">
        <v>7.09</v>
      </c>
      <c r="H350" s="117">
        <v>7.31</v>
      </c>
      <c r="I350" s="118">
        <v>9.2799999999999994</v>
      </c>
      <c r="J350" s="117">
        <v>7.73</v>
      </c>
      <c r="K350" s="74">
        <v>8.52</v>
      </c>
      <c r="L350" s="118">
        <v>815</v>
      </c>
      <c r="M350" s="130" t="s">
        <v>80</v>
      </c>
      <c r="N350" s="74"/>
      <c r="O350" s="84"/>
      <c r="P350" s="84"/>
      <c r="Q350" s="84"/>
      <c r="R350" s="29"/>
      <c r="S350" s="29"/>
      <c r="T350" s="29"/>
      <c r="U350" s="29"/>
      <c r="V350" s="29"/>
      <c r="W350" s="29"/>
      <c r="X350" s="29" t="s">
        <v>80</v>
      </c>
      <c r="Y350" s="85" t="s">
        <v>80</v>
      </c>
      <c r="Z350" s="129" t="s">
        <v>80</v>
      </c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 t="s">
        <v>80</v>
      </c>
      <c r="AL350" s="85" t="s">
        <v>80</v>
      </c>
      <c r="AM350" s="129" t="s">
        <v>80</v>
      </c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 t="s">
        <v>80</v>
      </c>
      <c r="AY350" s="85" t="s">
        <v>80</v>
      </c>
      <c r="AZ350" s="129" t="s">
        <v>80</v>
      </c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 t="s">
        <v>80</v>
      </c>
      <c r="BL350" s="85" t="s">
        <v>80</v>
      </c>
      <c r="BM350" s="112" t="s">
        <v>80</v>
      </c>
      <c r="BN350" s="29">
        <v>700</v>
      </c>
    </row>
    <row r="351" spans="1:66" x14ac:dyDescent="0.25">
      <c r="A351" s="244">
        <v>44264</v>
      </c>
      <c r="B351" s="112">
        <v>0</v>
      </c>
      <c r="C351" s="117">
        <v>76</v>
      </c>
      <c r="D351" s="74"/>
      <c r="E351" s="226" t="s">
        <v>80</v>
      </c>
      <c r="F351" s="117">
        <v>7.25</v>
      </c>
      <c r="G351" s="118">
        <v>11.64</v>
      </c>
      <c r="H351" s="117">
        <v>7.2</v>
      </c>
      <c r="I351" s="118">
        <v>13.68</v>
      </c>
      <c r="J351" s="117">
        <v>7.7</v>
      </c>
      <c r="K351" s="74">
        <v>5.0999999999999996</v>
      </c>
      <c r="L351" s="118">
        <v>840</v>
      </c>
      <c r="M351" s="130" t="s">
        <v>80</v>
      </c>
      <c r="N351" s="74"/>
      <c r="O351" s="84"/>
      <c r="P351" s="84"/>
      <c r="Q351" s="84"/>
      <c r="R351" s="29"/>
      <c r="S351" s="29"/>
      <c r="T351" s="29"/>
      <c r="U351" s="29"/>
      <c r="V351" s="29"/>
      <c r="W351" s="29"/>
      <c r="X351" s="29">
        <v>1221</v>
      </c>
      <c r="Y351" s="85">
        <v>7.36</v>
      </c>
      <c r="Z351" s="129" t="s">
        <v>80</v>
      </c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>
        <v>1638</v>
      </c>
      <c r="AL351" s="85">
        <v>7.48</v>
      </c>
      <c r="AM351" s="129" t="s">
        <v>80</v>
      </c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>
        <v>24.1</v>
      </c>
      <c r="AY351" s="85">
        <v>6.78</v>
      </c>
      <c r="AZ351" s="129" t="s">
        <v>80</v>
      </c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>
        <v>38.9</v>
      </c>
      <c r="BL351" s="85">
        <v>7.23</v>
      </c>
      <c r="BM351" s="112" t="s">
        <v>80</v>
      </c>
      <c r="BN351" s="29">
        <v>700</v>
      </c>
    </row>
    <row r="352" spans="1:66" x14ac:dyDescent="0.25">
      <c r="A352" s="244">
        <v>44265</v>
      </c>
      <c r="B352" s="112">
        <v>0</v>
      </c>
      <c r="C352" s="117">
        <v>64</v>
      </c>
      <c r="D352" s="74"/>
      <c r="E352" s="226" t="s">
        <v>80</v>
      </c>
      <c r="F352" s="117">
        <v>7.23</v>
      </c>
      <c r="G352" s="118">
        <v>6.32</v>
      </c>
      <c r="H352" s="117">
        <v>7.16</v>
      </c>
      <c r="I352" s="118">
        <v>10.11</v>
      </c>
      <c r="J352" s="117">
        <v>7.83</v>
      </c>
      <c r="K352" s="74">
        <v>6</v>
      </c>
      <c r="L352" s="118">
        <v>860</v>
      </c>
      <c r="M352" s="130" t="s">
        <v>80</v>
      </c>
      <c r="N352" s="74"/>
      <c r="O352" s="84"/>
      <c r="P352" s="84"/>
      <c r="Q352" s="84"/>
      <c r="R352" s="29"/>
      <c r="S352" s="29"/>
      <c r="T352" s="29"/>
      <c r="U352" s="29"/>
      <c r="V352" s="29"/>
      <c r="W352" s="29"/>
      <c r="X352" s="29" t="s">
        <v>80</v>
      </c>
      <c r="Y352" s="85" t="s">
        <v>80</v>
      </c>
      <c r="Z352" s="129" t="s">
        <v>80</v>
      </c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 t="s">
        <v>80</v>
      </c>
      <c r="AL352" s="85" t="s">
        <v>80</v>
      </c>
      <c r="AM352" s="129" t="s">
        <v>80</v>
      </c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 t="s">
        <v>80</v>
      </c>
      <c r="AY352" s="85" t="s">
        <v>80</v>
      </c>
      <c r="AZ352" s="129" t="s">
        <v>80</v>
      </c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 t="s">
        <v>80</v>
      </c>
      <c r="BL352" s="85" t="s">
        <v>80</v>
      </c>
      <c r="BM352" s="112" t="s">
        <v>80</v>
      </c>
      <c r="BN352" s="29">
        <v>700</v>
      </c>
    </row>
    <row r="353" spans="1:66" x14ac:dyDescent="0.25">
      <c r="A353" s="244">
        <v>44266</v>
      </c>
      <c r="B353" s="112">
        <v>15.8</v>
      </c>
      <c r="C353" s="117">
        <v>60</v>
      </c>
      <c r="D353" s="74"/>
      <c r="E353" s="226" t="s">
        <v>80</v>
      </c>
      <c r="F353" s="117">
        <v>7.14</v>
      </c>
      <c r="G353" s="118">
        <v>6.1</v>
      </c>
      <c r="H353" s="117">
        <v>7.18</v>
      </c>
      <c r="I353" s="118">
        <v>6.6</v>
      </c>
      <c r="J353" s="117">
        <v>7.65</v>
      </c>
      <c r="K353" s="74">
        <v>6.86</v>
      </c>
      <c r="L353" s="118">
        <v>900</v>
      </c>
      <c r="M353" s="130" t="s">
        <v>80</v>
      </c>
      <c r="N353" s="74"/>
      <c r="O353" s="84"/>
      <c r="P353" s="84"/>
      <c r="Q353" s="84"/>
      <c r="R353" s="29"/>
      <c r="S353" s="29"/>
      <c r="T353" s="29"/>
      <c r="U353" s="29"/>
      <c r="V353" s="29"/>
      <c r="W353" s="29"/>
      <c r="X353" s="29" t="s">
        <v>80</v>
      </c>
      <c r="Y353" s="85" t="s">
        <v>80</v>
      </c>
      <c r="Z353" s="129" t="s">
        <v>80</v>
      </c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 t="s">
        <v>80</v>
      </c>
      <c r="AL353" s="85" t="s">
        <v>80</v>
      </c>
      <c r="AM353" s="129" t="s">
        <v>80</v>
      </c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 t="s">
        <v>80</v>
      </c>
      <c r="AY353" s="85" t="s">
        <v>80</v>
      </c>
      <c r="AZ353" s="129" t="s">
        <v>80</v>
      </c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 t="s">
        <v>80</v>
      </c>
      <c r="BL353" s="85" t="s">
        <v>80</v>
      </c>
      <c r="BM353" s="112" t="s">
        <v>80</v>
      </c>
      <c r="BN353" s="29">
        <v>700</v>
      </c>
    </row>
    <row r="354" spans="1:66" x14ac:dyDescent="0.25">
      <c r="A354" s="244">
        <v>44267</v>
      </c>
      <c r="B354" s="112">
        <v>1.6</v>
      </c>
      <c r="C354" s="117">
        <v>65</v>
      </c>
      <c r="D354" s="74"/>
      <c r="E354" s="226">
        <v>0</v>
      </c>
      <c r="F354" s="117">
        <v>7.07</v>
      </c>
      <c r="G354" s="118">
        <v>5.89</v>
      </c>
      <c r="H354" s="117">
        <v>7.1</v>
      </c>
      <c r="I354" s="144">
        <v>6.71</v>
      </c>
      <c r="J354" s="117">
        <v>7.57</v>
      </c>
      <c r="K354" s="74">
        <v>3.06</v>
      </c>
      <c r="L354" s="118">
        <v>910</v>
      </c>
      <c r="M354" s="130" t="s">
        <v>80</v>
      </c>
      <c r="N354" s="74"/>
      <c r="O354" s="84"/>
      <c r="P354" s="84"/>
      <c r="Q354" s="84"/>
      <c r="R354" s="29"/>
      <c r="S354" s="29"/>
      <c r="T354" s="29"/>
      <c r="U354" s="29"/>
      <c r="V354" s="29"/>
      <c r="W354" s="29"/>
      <c r="X354" s="29" t="s">
        <v>80</v>
      </c>
      <c r="Y354" s="85" t="s">
        <v>80</v>
      </c>
      <c r="Z354" s="129" t="s">
        <v>80</v>
      </c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 t="s">
        <v>80</v>
      </c>
      <c r="AL354" s="85" t="s">
        <v>80</v>
      </c>
      <c r="AM354" s="129" t="s">
        <v>80</v>
      </c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 t="s">
        <v>80</v>
      </c>
      <c r="AY354" s="85" t="s">
        <v>80</v>
      </c>
      <c r="AZ354" s="129" t="s">
        <v>80</v>
      </c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 t="s">
        <v>80</v>
      </c>
      <c r="BL354" s="85" t="s">
        <v>80</v>
      </c>
      <c r="BM354" s="137" t="s">
        <v>80</v>
      </c>
      <c r="BN354" s="29">
        <v>700</v>
      </c>
    </row>
    <row r="355" spans="1:66" x14ac:dyDescent="0.25">
      <c r="A355" s="244">
        <v>44268</v>
      </c>
      <c r="B355" s="112">
        <v>0.4</v>
      </c>
      <c r="C355" s="117">
        <v>81</v>
      </c>
      <c r="D355" s="74"/>
      <c r="E355" s="226">
        <v>249</v>
      </c>
      <c r="F355" s="117">
        <v>7.25</v>
      </c>
      <c r="G355" s="118">
        <v>4.8099999999999996</v>
      </c>
      <c r="H355" s="117">
        <v>6.93</v>
      </c>
      <c r="I355" s="144">
        <v>4.8099999999999996</v>
      </c>
      <c r="J355" s="117">
        <v>7.63</v>
      </c>
      <c r="K355" s="74">
        <v>3.66</v>
      </c>
      <c r="L355" s="118">
        <v>820</v>
      </c>
      <c r="M355" s="130" t="s">
        <v>80</v>
      </c>
      <c r="N355" s="74"/>
      <c r="O355" s="84"/>
      <c r="P355" s="84"/>
      <c r="Q355" s="84"/>
      <c r="R355" s="29"/>
      <c r="S355" s="29"/>
      <c r="T355" s="29"/>
      <c r="U355" s="29"/>
      <c r="V355" s="29"/>
      <c r="W355" s="29"/>
      <c r="X355" s="29" t="s">
        <v>80</v>
      </c>
      <c r="Y355" s="85" t="s">
        <v>80</v>
      </c>
      <c r="Z355" s="129" t="s">
        <v>80</v>
      </c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 t="s">
        <v>80</v>
      </c>
      <c r="AL355" s="85" t="s">
        <v>80</v>
      </c>
      <c r="AM355" s="129" t="s">
        <v>80</v>
      </c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 t="s">
        <v>80</v>
      </c>
      <c r="AY355" s="85" t="s">
        <v>80</v>
      </c>
      <c r="AZ355" s="129" t="s">
        <v>80</v>
      </c>
      <c r="BA355"/>
      <c r="BB355"/>
      <c r="BC355"/>
      <c r="BD355"/>
      <c r="BE355"/>
      <c r="BF355"/>
      <c r="BG355"/>
      <c r="BH355"/>
      <c r="BI355"/>
      <c r="BJ355"/>
      <c r="BK355" t="s">
        <v>80</v>
      </c>
      <c r="BL355" t="s">
        <v>80</v>
      </c>
      <c r="BM355" s="112" t="s">
        <v>80</v>
      </c>
      <c r="BN355" s="29">
        <v>700</v>
      </c>
    </row>
    <row r="356" spans="1:66" x14ac:dyDescent="0.25">
      <c r="A356" s="244">
        <v>44269</v>
      </c>
      <c r="B356" s="112">
        <v>0</v>
      </c>
      <c r="C356" s="117">
        <v>130</v>
      </c>
      <c r="D356" s="74"/>
      <c r="E356" s="226">
        <v>297</v>
      </c>
      <c r="F356" s="29">
        <v>7.29</v>
      </c>
      <c r="G356" s="118">
        <v>3.94</v>
      </c>
      <c r="H356" s="117">
        <v>7.33</v>
      </c>
      <c r="I356" s="144">
        <v>4.07</v>
      </c>
      <c r="J356" s="117">
        <v>7.57</v>
      </c>
      <c r="K356" s="74">
        <v>7.64</v>
      </c>
      <c r="L356" s="118">
        <v>760</v>
      </c>
      <c r="M356" s="130" t="s">
        <v>80</v>
      </c>
      <c r="N356" s="74"/>
      <c r="O356" s="84"/>
      <c r="P356" s="84"/>
      <c r="Q356" s="84"/>
      <c r="R356" s="29"/>
      <c r="S356" s="29"/>
      <c r="T356" s="29"/>
      <c r="U356" s="29"/>
      <c r="V356" s="29"/>
      <c r="W356" s="29"/>
      <c r="X356" s="29" t="s">
        <v>80</v>
      </c>
      <c r="Y356" s="85" t="s">
        <v>80</v>
      </c>
      <c r="Z356" s="129" t="s">
        <v>80</v>
      </c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 t="s">
        <v>80</v>
      </c>
      <c r="AL356" s="85" t="s">
        <v>80</v>
      </c>
      <c r="AM356" s="129" t="s">
        <v>80</v>
      </c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 t="s">
        <v>80</v>
      </c>
      <c r="AY356" s="85" t="s">
        <v>80</v>
      </c>
      <c r="AZ356" s="129" t="s">
        <v>80</v>
      </c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 t="s">
        <v>80</v>
      </c>
      <c r="BL356" s="85" t="s">
        <v>80</v>
      </c>
      <c r="BM356" s="112" t="s">
        <v>80</v>
      </c>
      <c r="BN356" s="29">
        <v>700</v>
      </c>
    </row>
    <row r="357" spans="1:66" x14ac:dyDescent="0.25">
      <c r="A357" s="244">
        <v>44270</v>
      </c>
      <c r="B357" s="112">
        <v>1</v>
      </c>
      <c r="C357" s="117">
        <v>79</v>
      </c>
      <c r="D357" s="74"/>
      <c r="E357" s="226" t="s">
        <v>80</v>
      </c>
      <c r="F357" s="29">
        <v>7.3</v>
      </c>
      <c r="G357" s="118">
        <v>4.45</v>
      </c>
      <c r="H357" s="117">
        <v>7.36</v>
      </c>
      <c r="I357" s="144">
        <v>7.11</v>
      </c>
      <c r="J357" s="117">
        <v>7.66</v>
      </c>
      <c r="K357" s="74">
        <v>9.73</v>
      </c>
      <c r="L357" s="118">
        <v>840</v>
      </c>
      <c r="M357" s="130" t="s">
        <v>80</v>
      </c>
      <c r="N357" s="74"/>
      <c r="O357" s="84"/>
      <c r="P357" s="84"/>
      <c r="Q357" s="84"/>
      <c r="R357" s="29"/>
      <c r="S357" s="29"/>
      <c r="T357" s="29"/>
      <c r="U357" s="29"/>
      <c r="V357" s="29"/>
      <c r="W357" s="29"/>
      <c r="X357" s="29" t="s">
        <v>80</v>
      </c>
      <c r="Y357" s="85" t="s">
        <v>80</v>
      </c>
      <c r="Z357" s="129" t="s">
        <v>80</v>
      </c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 t="s">
        <v>80</v>
      </c>
      <c r="AL357" s="85" t="s">
        <v>80</v>
      </c>
      <c r="AM357" s="129" t="s">
        <v>80</v>
      </c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 t="s">
        <v>80</v>
      </c>
      <c r="AY357" s="85" t="s">
        <v>80</v>
      </c>
      <c r="AZ357" s="129" t="s">
        <v>80</v>
      </c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 t="s">
        <v>80</v>
      </c>
      <c r="BL357" s="85" t="s">
        <v>80</v>
      </c>
      <c r="BM357" s="112" t="s">
        <v>80</v>
      </c>
      <c r="BN357" s="29">
        <v>700</v>
      </c>
    </row>
    <row r="358" spans="1:66" x14ac:dyDescent="0.25">
      <c r="A358" s="244">
        <v>44271</v>
      </c>
      <c r="B358" s="112">
        <v>0.2</v>
      </c>
      <c r="C358" s="117">
        <v>69</v>
      </c>
      <c r="D358" s="74"/>
      <c r="E358" s="226" t="s">
        <v>80</v>
      </c>
      <c r="F358" s="117">
        <v>7.04</v>
      </c>
      <c r="G358" s="118">
        <v>4.1399999999999997</v>
      </c>
      <c r="H358" s="117">
        <v>7.12</v>
      </c>
      <c r="I358" s="144">
        <v>5.16</v>
      </c>
      <c r="J358" s="117">
        <v>7.75</v>
      </c>
      <c r="K358" s="74">
        <v>6.94</v>
      </c>
      <c r="L358" s="118">
        <v>850</v>
      </c>
      <c r="M358" s="130" t="s">
        <v>80</v>
      </c>
      <c r="N358" s="74"/>
      <c r="O358" s="84"/>
      <c r="P358" s="84"/>
      <c r="Q358" s="84"/>
      <c r="R358" s="29"/>
      <c r="S358" s="29"/>
      <c r="T358" s="29"/>
      <c r="U358" s="29"/>
      <c r="V358" s="29"/>
      <c r="W358" s="29"/>
      <c r="X358" s="29" t="s">
        <v>80</v>
      </c>
      <c r="Y358" s="85" t="s">
        <v>80</v>
      </c>
      <c r="Z358" s="129" t="s">
        <v>80</v>
      </c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 t="s">
        <v>80</v>
      </c>
      <c r="AL358" s="85" t="s">
        <v>80</v>
      </c>
      <c r="AM358" s="129" t="s">
        <v>80</v>
      </c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 t="s">
        <v>80</v>
      </c>
      <c r="AY358" s="85" t="s">
        <v>80</v>
      </c>
      <c r="AZ358" s="129" t="s">
        <v>80</v>
      </c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 t="s">
        <v>80</v>
      </c>
      <c r="BL358" s="85" t="s">
        <v>80</v>
      </c>
      <c r="BM358" s="112" t="s">
        <v>80</v>
      </c>
      <c r="BN358" s="29">
        <v>700</v>
      </c>
    </row>
    <row r="359" spans="1:66" x14ac:dyDescent="0.25">
      <c r="A359" s="244">
        <v>44272</v>
      </c>
      <c r="B359" s="112">
        <v>2.2000000000000002</v>
      </c>
      <c r="C359" s="117">
        <v>59</v>
      </c>
      <c r="D359" s="74"/>
      <c r="E359" s="226">
        <v>0</v>
      </c>
      <c r="F359" s="117">
        <v>7.01</v>
      </c>
      <c r="G359" s="118">
        <v>6.07</v>
      </c>
      <c r="H359" s="117">
        <v>6.98</v>
      </c>
      <c r="I359" s="118">
        <v>6.33</v>
      </c>
      <c r="J359" s="117">
        <v>7.59</v>
      </c>
      <c r="K359" s="74">
        <v>8.74</v>
      </c>
      <c r="L359" s="118">
        <v>800</v>
      </c>
      <c r="M359" s="130" t="s">
        <v>80</v>
      </c>
      <c r="N359" s="74"/>
      <c r="O359" s="84"/>
      <c r="P359" s="84"/>
      <c r="Q359" s="84"/>
      <c r="R359" s="29"/>
      <c r="S359" s="29"/>
      <c r="T359" s="29"/>
      <c r="U359" s="29"/>
      <c r="V359" s="29"/>
      <c r="W359" s="29"/>
      <c r="X359" s="29" t="s">
        <v>80</v>
      </c>
      <c r="Y359" s="85" t="s">
        <v>80</v>
      </c>
      <c r="Z359" s="129" t="s">
        <v>80</v>
      </c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 t="s">
        <v>80</v>
      </c>
      <c r="AL359" s="85" t="s">
        <v>80</v>
      </c>
      <c r="AM359" s="129" t="s">
        <v>80</v>
      </c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 t="s">
        <v>80</v>
      </c>
      <c r="AY359" s="85" t="s">
        <v>80</v>
      </c>
      <c r="AZ359" s="129" t="s">
        <v>80</v>
      </c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 t="s">
        <v>80</v>
      </c>
      <c r="BL359" s="85" t="s">
        <v>80</v>
      </c>
      <c r="BM359" s="137" t="s">
        <v>80</v>
      </c>
      <c r="BN359" s="29">
        <v>700</v>
      </c>
    </row>
    <row r="360" spans="1:66" x14ac:dyDescent="0.25">
      <c r="A360" s="244">
        <v>44273</v>
      </c>
      <c r="B360" s="112">
        <v>13.4</v>
      </c>
      <c r="C360" s="117" t="s">
        <v>80</v>
      </c>
      <c r="D360" s="74"/>
      <c r="E360" s="226" t="s">
        <v>80</v>
      </c>
      <c r="F360" s="117" t="s">
        <v>80</v>
      </c>
      <c r="G360" s="118" t="s">
        <v>80</v>
      </c>
      <c r="H360" s="117" t="s">
        <v>80</v>
      </c>
      <c r="I360" s="118" t="s">
        <v>80</v>
      </c>
      <c r="J360" s="117" t="s">
        <v>80</v>
      </c>
      <c r="K360" s="74" t="s">
        <v>80</v>
      </c>
      <c r="L360" s="118" t="s">
        <v>80</v>
      </c>
      <c r="M360" s="130" t="s">
        <v>80</v>
      </c>
      <c r="N360" s="74"/>
      <c r="O360" s="84"/>
      <c r="P360" s="84"/>
      <c r="Q360" s="84"/>
      <c r="R360" s="29"/>
      <c r="S360" s="29"/>
      <c r="T360" s="29"/>
      <c r="U360" s="29"/>
      <c r="V360" s="29"/>
      <c r="W360" s="29"/>
      <c r="X360" s="29" t="s">
        <v>80</v>
      </c>
      <c r="Y360" s="85" t="s">
        <v>80</v>
      </c>
      <c r="Z360" s="129" t="s">
        <v>80</v>
      </c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 t="s">
        <v>80</v>
      </c>
      <c r="AL360" s="85" t="s">
        <v>80</v>
      </c>
      <c r="AM360" s="129" t="s">
        <v>80</v>
      </c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 t="s">
        <v>80</v>
      </c>
      <c r="AY360" s="85" t="s">
        <v>80</v>
      </c>
      <c r="AZ360" s="129" t="s">
        <v>80</v>
      </c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 t="s">
        <v>80</v>
      </c>
      <c r="BL360" s="85" t="s">
        <v>80</v>
      </c>
      <c r="BM360" s="137" t="s">
        <v>80</v>
      </c>
      <c r="BN360" s="29">
        <v>700</v>
      </c>
    </row>
    <row r="361" spans="1:66" x14ac:dyDescent="0.25">
      <c r="A361" s="244">
        <v>44274</v>
      </c>
      <c r="B361" s="112">
        <v>0</v>
      </c>
      <c r="C361" s="117">
        <v>98</v>
      </c>
      <c r="D361" s="74"/>
      <c r="E361" s="226">
        <v>232</v>
      </c>
      <c r="F361" s="117">
        <v>7.12</v>
      </c>
      <c r="G361" s="118">
        <v>6.82</v>
      </c>
      <c r="H361" s="117">
        <v>7.14</v>
      </c>
      <c r="I361" s="118">
        <v>7.14</v>
      </c>
      <c r="J361" s="117">
        <v>7.71</v>
      </c>
      <c r="K361" s="74">
        <v>12.24</v>
      </c>
      <c r="L361" s="118">
        <v>840</v>
      </c>
      <c r="M361" s="130" t="s">
        <v>80</v>
      </c>
      <c r="N361" s="74"/>
      <c r="O361" s="84"/>
      <c r="P361" s="84"/>
      <c r="Q361" s="84"/>
      <c r="R361" s="29"/>
      <c r="S361" s="29"/>
      <c r="T361" s="29"/>
      <c r="U361" s="29"/>
      <c r="V361" s="29"/>
      <c r="W361" s="29"/>
      <c r="X361" s="29" t="s">
        <v>80</v>
      </c>
      <c r="Y361" s="85" t="s">
        <v>80</v>
      </c>
      <c r="Z361" s="129" t="s">
        <v>80</v>
      </c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 t="s">
        <v>80</v>
      </c>
      <c r="AL361" s="85" t="s">
        <v>80</v>
      </c>
      <c r="AM361" s="129" t="s">
        <v>80</v>
      </c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 t="s">
        <v>80</v>
      </c>
      <c r="AY361" s="85" t="s">
        <v>80</v>
      </c>
      <c r="AZ361" s="129" t="s">
        <v>80</v>
      </c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 t="s">
        <v>80</v>
      </c>
      <c r="BL361" s="85" t="s">
        <v>80</v>
      </c>
      <c r="BM361" s="112" t="s">
        <v>80</v>
      </c>
      <c r="BN361" s="29">
        <v>700</v>
      </c>
    </row>
    <row r="362" spans="1:66" x14ac:dyDescent="0.25">
      <c r="A362" s="244">
        <v>44275</v>
      </c>
      <c r="B362" s="112">
        <v>5.8</v>
      </c>
      <c r="C362" s="117">
        <v>71</v>
      </c>
      <c r="D362" s="74"/>
      <c r="E362" s="226" t="s">
        <v>80</v>
      </c>
      <c r="F362" s="117">
        <v>6.92</v>
      </c>
      <c r="G362" s="118">
        <v>2.86</v>
      </c>
      <c r="H362" s="117">
        <v>7.1</v>
      </c>
      <c r="I362" s="118">
        <v>4.0999999999999996</v>
      </c>
      <c r="J362" s="117">
        <v>7.58</v>
      </c>
      <c r="K362" s="74">
        <v>4.92</v>
      </c>
      <c r="L362" s="118">
        <v>880</v>
      </c>
      <c r="M362" s="130" t="s">
        <v>80</v>
      </c>
      <c r="N362" s="74"/>
      <c r="O362" s="84"/>
      <c r="P362" s="84"/>
      <c r="Q362" s="84"/>
      <c r="R362" s="29"/>
      <c r="S362" s="29"/>
      <c r="T362" s="29"/>
      <c r="U362" s="29"/>
      <c r="V362" s="29"/>
      <c r="W362" s="29"/>
      <c r="X362" s="29" t="s">
        <v>80</v>
      </c>
      <c r="Y362" s="85" t="s">
        <v>80</v>
      </c>
      <c r="Z362" s="129" t="s">
        <v>80</v>
      </c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 t="s">
        <v>80</v>
      </c>
      <c r="AL362" s="85" t="s">
        <v>80</v>
      </c>
      <c r="AM362" s="129" t="s">
        <v>80</v>
      </c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 t="s">
        <v>80</v>
      </c>
      <c r="AY362" s="85" t="s">
        <v>80</v>
      </c>
      <c r="AZ362" s="129" t="s">
        <v>80</v>
      </c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 t="s">
        <v>80</v>
      </c>
      <c r="BL362" s="85" t="s">
        <v>80</v>
      </c>
      <c r="BM362" s="137" t="s">
        <v>80</v>
      </c>
      <c r="BN362" s="29">
        <v>700</v>
      </c>
    </row>
    <row r="363" spans="1:66" x14ac:dyDescent="0.25">
      <c r="A363" s="244">
        <v>44276</v>
      </c>
      <c r="B363" s="112">
        <v>0</v>
      </c>
      <c r="C363" s="117">
        <v>109</v>
      </c>
      <c r="D363" s="74"/>
      <c r="E363" s="226" t="s">
        <v>80</v>
      </c>
      <c r="F363" s="117">
        <v>7.03</v>
      </c>
      <c r="G363" s="118">
        <v>4.95</v>
      </c>
      <c r="H363" s="117">
        <v>7.17</v>
      </c>
      <c r="I363" s="118">
        <v>7.5</v>
      </c>
      <c r="J363" s="117">
        <v>7.61</v>
      </c>
      <c r="K363" s="74">
        <v>4.8</v>
      </c>
      <c r="L363" s="118">
        <v>910</v>
      </c>
      <c r="M363" s="130" t="s">
        <v>80</v>
      </c>
      <c r="N363" s="74"/>
      <c r="O363" s="84"/>
      <c r="P363" s="84"/>
      <c r="Q363" s="84"/>
      <c r="R363" s="29"/>
      <c r="S363" s="29"/>
      <c r="T363" s="29"/>
      <c r="U363" s="29"/>
      <c r="V363" s="29"/>
      <c r="W363" s="29"/>
      <c r="X363" s="29" t="s">
        <v>80</v>
      </c>
      <c r="Y363" s="85" t="s">
        <v>80</v>
      </c>
      <c r="Z363" s="129" t="s">
        <v>80</v>
      </c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 t="s">
        <v>80</v>
      </c>
      <c r="AL363" s="85" t="s">
        <v>80</v>
      </c>
      <c r="AM363" s="129" t="s">
        <v>80</v>
      </c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 t="s">
        <v>80</v>
      </c>
      <c r="AY363" s="85" t="s">
        <v>80</v>
      </c>
      <c r="AZ363" s="129" t="s">
        <v>80</v>
      </c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 t="s">
        <v>80</v>
      </c>
      <c r="BL363" s="85" t="s">
        <v>80</v>
      </c>
      <c r="BM363" s="137" t="s">
        <v>80</v>
      </c>
      <c r="BN363" s="29">
        <v>700</v>
      </c>
    </row>
    <row r="364" spans="1:66" x14ac:dyDescent="0.25">
      <c r="A364" s="244">
        <v>44277</v>
      </c>
      <c r="B364" s="112">
        <v>0</v>
      </c>
      <c r="C364" s="117">
        <v>93</v>
      </c>
      <c r="D364" s="74"/>
      <c r="E364" s="226" t="s">
        <v>80</v>
      </c>
      <c r="F364" s="117">
        <v>6.89</v>
      </c>
      <c r="G364" s="118">
        <v>6.62</v>
      </c>
      <c r="H364" s="117">
        <v>6.91</v>
      </c>
      <c r="I364" s="118">
        <v>6.92</v>
      </c>
      <c r="J364" s="117">
        <v>7.85</v>
      </c>
      <c r="K364" s="74">
        <v>8.49</v>
      </c>
      <c r="L364" s="118">
        <v>930</v>
      </c>
      <c r="M364" s="130" t="s">
        <v>80</v>
      </c>
      <c r="N364" s="74"/>
      <c r="O364" s="84"/>
      <c r="P364" s="84"/>
      <c r="Q364" s="84"/>
      <c r="R364" s="29"/>
      <c r="S364" s="29"/>
      <c r="T364" s="29"/>
      <c r="U364" s="29"/>
      <c r="V364" s="29"/>
      <c r="W364" s="29"/>
      <c r="X364" s="29" t="s">
        <v>80</v>
      </c>
      <c r="Y364" s="85" t="s">
        <v>80</v>
      </c>
      <c r="Z364" s="129" t="s">
        <v>80</v>
      </c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 t="s">
        <v>80</v>
      </c>
      <c r="AL364" s="85" t="s">
        <v>80</v>
      </c>
      <c r="AM364" s="129" t="s">
        <v>80</v>
      </c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 t="s">
        <v>80</v>
      </c>
      <c r="AY364" s="85" t="s">
        <v>80</v>
      </c>
      <c r="AZ364" s="129" t="s">
        <v>80</v>
      </c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 t="s">
        <v>80</v>
      </c>
      <c r="BL364" s="85" t="s">
        <v>80</v>
      </c>
      <c r="BM364" s="137" t="s">
        <v>80</v>
      </c>
      <c r="BN364" s="29">
        <v>700</v>
      </c>
    </row>
    <row r="365" spans="1:66" x14ac:dyDescent="0.25">
      <c r="A365" s="244">
        <v>44278</v>
      </c>
      <c r="B365" s="112">
        <v>0</v>
      </c>
      <c r="C365" s="117">
        <v>69</v>
      </c>
      <c r="D365" s="74"/>
      <c r="E365" s="226">
        <v>0</v>
      </c>
      <c r="F365" s="117">
        <v>7.13</v>
      </c>
      <c r="G365" s="118">
        <v>4.97</v>
      </c>
      <c r="H365" s="117">
        <v>7.4</v>
      </c>
      <c r="I365" s="118">
        <v>7.04</v>
      </c>
      <c r="J365" s="117">
        <v>8.07</v>
      </c>
      <c r="K365" s="74">
        <v>9.49</v>
      </c>
      <c r="L365" s="118">
        <v>930</v>
      </c>
      <c r="M365" s="130">
        <v>0.36458333333333331</v>
      </c>
      <c r="N365" s="74">
        <v>9.5</v>
      </c>
      <c r="O365" s="84">
        <v>76</v>
      </c>
      <c r="P365" s="84">
        <v>2.6</v>
      </c>
      <c r="Q365" s="84">
        <v>0.28999999999999998</v>
      </c>
      <c r="R365" s="29">
        <v>7.13</v>
      </c>
      <c r="S365" s="29">
        <v>12.6</v>
      </c>
      <c r="T365" s="29">
        <v>9.9499999999999993</v>
      </c>
      <c r="U365" s="29">
        <v>500</v>
      </c>
      <c r="V365" s="29">
        <v>2600</v>
      </c>
      <c r="W365" s="29">
        <v>65</v>
      </c>
      <c r="X365" s="29" t="s">
        <v>80</v>
      </c>
      <c r="Y365" s="85" t="s">
        <v>80</v>
      </c>
      <c r="Z365" s="129">
        <v>0.36458333333333331</v>
      </c>
      <c r="AA365" s="29">
        <v>1.3</v>
      </c>
      <c r="AB365" s="29">
        <v>2.4</v>
      </c>
      <c r="AC365" s="29">
        <v>0.78</v>
      </c>
      <c r="AD365" s="29">
        <v>0.68</v>
      </c>
      <c r="AE365" s="29">
        <v>1.88</v>
      </c>
      <c r="AF365" s="29">
        <v>12.6</v>
      </c>
      <c r="AG365" s="29">
        <v>8.7200000000000006</v>
      </c>
      <c r="AH365" s="29" t="s">
        <v>272</v>
      </c>
      <c r="AI365" s="29">
        <v>1.6</v>
      </c>
      <c r="AJ365" s="29">
        <v>0.2</v>
      </c>
      <c r="AK365" s="29" t="s">
        <v>80</v>
      </c>
      <c r="AL365" s="85" t="s">
        <v>80</v>
      </c>
      <c r="AM365" s="129">
        <v>0.36458333333333331</v>
      </c>
      <c r="AN365" s="29">
        <v>1.4</v>
      </c>
      <c r="AO365" s="29">
        <v>34</v>
      </c>
      <c r="AP365" s="29">
        <v>7.1000000000000004E-3</v>
      </c>
      <c r="AQ365" s="29">
        <v>3.5000000000000003E-2</v>
      </c>
      <c r="AR365" s="29">
        <v>0.499</v>
      </c>
      <c r="AS365" s="29">
        <v>0.14000000000000001</v>
      </c>
      <c r="AT365" s="29">
        <v>1.2E-2</v>
      </c>
      <c r="AU365" s="29">
        <v>510</v>
      </c>
      <c r="AV365" s="29">
        <v>610</v>
      </c>
      <c r="AW365" s="29">
        <v>8.1</v>
      </c>
      <c r="AX365" s="29" t="s">
        <v>80</v>
      </c>
      <c r="AY365" s="85" t="s">
        <v>80</v>
      </c>
      <c r="AZ365" s="129">
        <v>0.36458333333333331</v>
      </c>
      <c r="BA365" s="29">
        <v>1.5</v>
      </c>
      <c r="BB365" s="29">
        <v>63</v>
      </c>
      <c r="BC365" s="29">
        <v>3.3999999999999998E-3</v>
      </c>
      <c r="BD365" s="29">
        <v>0.03</v>
      </c>
      <c r="BE365" s="29">
        <v>0.44600000000000001</v>
      </c>
      <c r="BF365" s="29">
        <v>0.14799999999999999</v>
      </c>
      <c r="BG365" s="29">
        <v>9.6000000000000002E-2</v>
      </c>
      <c r="BH365" s="29">
        <v>340</v>
      </c>
      <c r="BI365" s="29">
        <v>100</v>
      </c>
      <c r="BJ365" s="29">
        <v>2.7</v>
      </c>
      <c r="BK365" s="29" t="s">
        <v>80</v>
      </c>
      <c r="BL365" s="85" t="s">
        <v>80</v>
      </c>
      <c r="BM365" s="137">
        <v>0.36458333333333331</v>
      </c>
      <c r="BN365" s="29">
        <v>700</v>
      </c>
    </row>
    <row r="366" spans="1:66" x14ac:dyDescent="0.25">
      <c r="A366" s="244">
        <v>44279</v>
      </c>
      <c r="B366" s="112">
        <v>0</v>
      </c>
      <c r="C366" s="117">
        <v>58</v>
      </c>
      <c r="D366" s="74"/>
      <c r="E366" s="226">
        <v>252</v>
      </c>
      <c r="F366" s="117">
        <v>7.21</v>
      </c>
      <c r="G366" s="118">
        <v>3.48</v>
      </c>
      <c r="H366" s="117">
        <v>7.55</v>
      </c>
      <c r="I366" s="118">
        <v>5.14</v>
      </c>
      <c r="J366" s="117">
        <v>8.11</v>
      </c>
      <c r="K366" s="74">
        <v>7.83</v>
      </c>
      <c r="L366" s="118">
        <v>840</v>
      </c>
      <c r="M366" s="130" t="s">
        <v>80</v>
      </c>
      <c r="N366" s="74"/>
      <c r="O366" s="84"/>
      <c r="P366" s="84"/>
      <c r="Q366" s="84"/>
      <c r="R366" s="29"/>
      <c r="S366" s="29"/>
      <c r="T366" s="29"/>
      <c r="U366" s="29"/>
      <c r="V366" s="29"/>
      <c r="W366" s="29"/>
      <c r="X366" s="29" t="s">
        <v>80</v>
      </c>
      <c r="Y366" s="85" t="s">
        <v>80</v>
      </c>
      <c r="Z366" s="129" t="s">
        <v>80</v>
      </c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 t="s">
        <v>80</v>
      </c>
      <c r="AL366" s="85" t="s">
        <v>80</v>
      </c>
      <c r="AM366" s="129" t="s">
        <v>80</v>
      </c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 t="s">
        <v>80</v>
      </c>
      <c r="AY366" s="85" t="s">
        <v>80</v>
      </c>
      <c r="AZ366" s="129" t="s">
        <v>80</v>
      </c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 t="s">
        <v>80</v>
      </c>
      <c r="BL366" s="85" t="s">
        <v>80</v>
      </c>
      <c r="BM366" s="112" t="s">
        <v>80</v>
      </c>
      <c r="BN366" s="29">
        <v>700</v>
      </c>
    </row>
    <row r="367" spans="1:66" x14ac:dyDescent="0.25">
      <c r="A367" s="244">
        <v>44280</v>
      </c>
      <c r="B367" s="112">
        <v>0.2</v>
      </c>
      <c r="C367" s="117">
        <v>72</v>
      </c>
      <c r="D367" s="74"/>
      <c r="E367" s="226">
        <v>255</v>
      </c>
      <c r="F367" s="117">
        <v>7.39</v>
      </c>
      <c r="G367" s="118">
        <v>6.48</v>
      </c>
      <c r="H367" s="117">
        <v>7.66</v>
      </c>
      <c r="I367" s="118">
        <v>6.76</v>
      </c>
      <c r="J367" s="117">
        <v>8.2100000000000009</v>
      </c>
      <c r="K367" s="74">
        <v>8.3800000000000008</v>
      </c>
      <c r="L367" s="118">
        <v>770</v>
      </c>
      <c r="M367" s="74" t="s">
        <v>80</v>
      </c>
      <c r="N367" s="74"/>
      <c r="O367" s="84"/>
      <c r="P367" s="84"/>
      <c r="Q367" s="84"/>
      <c r="R367" s="29"/>
      <c r="S367" s="29"/>
      <c r="T367" s="29"/>
      <c r="U367" s="29"/>
      <c r="V367" s="29"/>
      <c r="W367" s="29"/>
      <c r="X367" s="29" t="s">
        <v>80</v>
      </c>
      <c r="Y367" s="85" t="s">
        <v>80</v>
      </c>
      <c r="Z367" s="129" t="s">
        <v>80</v>
      </c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 t="s">
        <v>80</v>
      </c>
      <c r="AL367" s="85" t="s">
        <v>80</v>
      </c>
      <c r="AM367" s="129" t="s">
        <v>80</v>
      </c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 t="s">
        <v>80</v>
      </c>
      <c r="AY367" s="85" t="s">
        <v>80</v>
      </c>
      <c r="AZ367" s="129" t="s">
        <v>80</v>
      </c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 t="s">
        <v>80</v>
      </c>
      <c r="BL367" s="85" t="s">
        <v>80</v>
      </c>
      <c r="BM367" s="112" t="s">
        <v>80</v>
      </c>
      <c r="BN367" s="29">
        <v>700</v>
      </c>
    </row>
    <row r="368" spans="1:66" x14ac:dyDescent="0.25">
      <c r="A368" s="244">
        <v>44281</v>
      </c>
      <c r="B368" s="112">
        <v>0.6</v>
      </c>
      <c r="C368" s="117">
        <v>63</v>
      </c>
      <c r="D368" s="74"/>
      <c r="E368" s="226" t="s">
        <v>80</v>
      </c>
      <c r="F368" s="117">
        <v>7.67</v>
      </c>
      <c r="G368" s="118">
        <v>6.94</v>
      </c>
      <c r="H368" s="117">
        <v>7.72</v>
      </c>
      <c r="I368" s="118">
        <v>8.9499999999999993</v>
      </c>
      <c r="J368" s="117">
        <v>7.94</v>
      </c>
      <c r="K368" s="74">
        <v>6.6</v>
      </c>
      <c r="L368" s="118">
        <v>850</v>
      </c>
      <c r="M368" s="74" t="s">
        <v>80</v>
      </c>
      <c r="N368" s="74"/>
      <c r="O368" s="84"/>
      <c r="P368" s="84"/>
      <c r="Q368" s="84"/>
      <c r="R368" s="29"/>
      <c r="S368" s="29"/>
      <c r="T368" s="29"/>
      <c r="U368" s="29"/>
      <c r="V368" s="29"/>
      <c r="W368" s="29"/>
      <c r="X368" s="29" t="s">
        <v>80</v>
      </c>
      <c r="Y368" s="85" t="s">
        <v>80</v>
      </c>
      <c r="Z368" s="129" t="s">
        <v>80</v>
      </c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 t="s">
        <v>80</v>
      </c>
      <c r="AL368" s="85" t="s">
        <v>80</v>
      </c>
      <c r="AM368" s="129" t="s">
        <v>80</v>
      </c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 t="s">
        <v>80</v>
      </c>
      <c r="AY368" s="85" t="s">
        <v>80</v>
      </c>
      <c r="AZ368" s="129" t="s">
        <v>80</v>
      </c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 t="s">
        <v>80</v>
      </c>
      <c r="BL368" s="85" t="s">
        <v>80</v>
      </c>
      <c r="BM368" s="112" t="s">
        <v>80</v>
      </c>
      <c r="BN368" s="29">
        <v>700</v>
      </c>
    </row>
    <row r="369" spans="1:66" x14ac:dyDescent="0.25">
      <c r="A369" s="244">
        <v>44282</v>
      </c>
      <c r="B369" s="112">
        <v>0.2</v>
      </c>
      <c r="C369" s="117">
        <v>80</v>
      </c>
      <c r="D369" s="74"/>
      <c r="E369" s="226" t="s">
        <v>80</v>
      </c>
      <c r="F369" s="117">
        <v>7.28</v>
      </c>
      <c r="G369" s="118">
        <v>4.72</v>
      </c>
      <c r="H369" s="117">
        <v>7.27</v>
      </c>
      <c r="I369" s="118">
        <v>9.2799999999999994</v>
      </c>
      <c r="J369" s="117">
        <v>7.77</v>
      </c>
      <c r="K369" s="74">
        <v>4.6900000000000004</v>
      </c>
      <c r="L369" s="118">
        <v>860</v>
      </c>
      <c r="M369" s="74" t="s">
        <v>80</v>
      </c>
      <c r="N369" s="74"/>
      <c r="O369" s="84"/>
      <c r="P369" s="84"/>
      <c r="Q369" s="84"/>
      <c r="R369" s="29"/>
      <c r="S369" s="29"/>
      <c r="T369" s="29"/>
      <c r="U369" s="29"/>
      <c r="V369" s="29"/>
      <c r="W369" s="29"/>
      <c r="X369" s="29" t="s">
        <v>80</v>
      </c>
      <c r="Y369" s="85" t="s">
        <v>80</v>
      </c>
      <c r="Z369" s="129" t="s">
        <v>80</v>
      </c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 t="s">
        <v>80</v>
      </c>
      <c r="AL369" s="85" t="s">
        <v>80</v>
      </c>
      <c r="AM369" s="129" t="s">
        <v>80</v>
      </c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 t="s">
        <v>80</v>
      </c>
      <c r="AY369" s="85" t="s">
        <v>80</v>
      </c>
      <c r="AZ369" s="129" t="s">
        <v>80</v>
      </c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 t="s">
        <v>80</v>
      </c>
      <c r="BL369" s="85" t="s">
        <v>80</v>
      </c>
      <c r="BM369" s="112" t="s">
        <v>80</v>
      </c>
      <c r="BN369" s="29">
        <v>700</v>
      </c>
    </row>
    <row r="370" spans="1:66" x14ac:dyDescent="0.25">
      <c r="A370" s="244">
        <v>44283</v>
      </c>
      <c r="B370" s="112">
        <v>0</v>
      </c>
      <c r="C370" s="117">
        <v>89</v>
      </c>
      <c r="D370" s="74"/>
      <c r="E370" s="226" t="s">
        <v>80</v>
      </c>
      <c r="F370" s="117">
        <v>7.22</v>
      </c>
      <c r="G370" s="118">
        <v>2.74</v>
      </c>
      <c r="H370" s="117">
        <v>7.12</v>
      </c>
      <c r="I370" s="118">
        <v>5.63</v>
      </c>
      <c r="J370" s="117">
        <v>7.78</v>
      </c>
      <c r="K370" s="74">
        <v>4.3</v>
      </c>
      <c r="L370" s="118">
        <v>880</v>
      </c>
      <c r="M370" s="74" t="s">
        <v>80</v>
      </c>
      <c r="N370" s="74"/>
      <c r="O370" s="84"/>
      <c r="P370" s="84"/>
      <c r="Q370" s="84"/>
      <c r="R370" s="29"/>
      <c r="S370" s="29"/>
      <c r="T370" s="29"/>
      <c r="U370" s="29"/>
      <c r="V370" s="29"/>
      <c r="W370" s="29"/>
      <c r="X370" s="29" t="s">
        <v>80</v>
      </c>
      <c r="Y370" s="85" t="s">
        <v>80</v>
      </c>
      <c r="Z370" s="129" t="s">
        <v>80</v>
      </c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 t="s">
        <v>80</v>
      </c>
      <c r="AL370" s="85" t="s">
        <v>80</v>
      </c>
      <c r="AM370" s="86" t="s">
        <v>80</v>
      </c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 t="s">
        <v>80</v>
      </c>
      <c r="AY370" s="85" t="s">
        <v>80</v>
      </c>
      <c r="AZ370" s="86" t="s">
        <v>80</v>
      </c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 t="s">
        <v>80</v>
      </c>
      <c r="BL370" s="85" t="s">
        <v>80</v>
      </c>
      <c r="BM370" s="112" t="s">
        <v>80</v>
      </c>
      <c r="BN370" s="29">
        <v>700</v>
      </c>
    </row>
    <row r="371" spans="1:66" x14ac:dyDescent="0.25">
      <c r="A371" s="244">
        <v>44284</v>
      </c>
      <c r="B371" s="112">
        <v>5.6</v>
      </c>
      <c r="C371" s="117">
        <v>0</v>
      </c>
      <c r="D371" s="74"/>
      <c r="E371" s="226">
        <v>0</v>
      </c>
      <c r="F371" s="117">
        <v>7.18</v>
      </c>
      <c r="G371" s="118">
        <v>4.49</v>
      </c>
      <c r="H371" s="117">
        <v>7.21</v>
      </c>
      <c r="I371" s="118">
        <v>4.84</v>
      </c>
      <c r="J371" s="117">
        <v>7.89</v>
      </c>
      <c r="K371" s="74">
        <v>7.77</v>
      </c>
      <c r="L371" s="118">
        <v>930</v>
      </c>
      <c r="M371" s="74" t="s">
        <v>80</v>
      </c>
      <c r="N371" s="74"/>
      <c r="O371" s="84"/>
      <c r="P371" s="84"/>
      <c r="Q371" s="84"/>
      <c r="R371" s="29"/>
      <c r="S371" s="29"/>
      <c r="T371" s="29"/>
      <c r="U371" s="29"/>
      <c r="V371" s="29"/>
      <c r="W371" s="29"/>
      <c r="X371" s="29" t="s">
        <v>80</v>
      </c>
      <c r="Y371" s="85" t="s">
        <v>80</v>
      </c>
      <c r="Z371" s="129" t="s">
        <v>80</v>
      </c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 t="s">
        <v>80</v>
      </c>
      <c r="AL371" s="85" t="s">
        <v>80</v>
      </c>
      <c r="AM371" s="86" t="s">
        <v>80</v>
      </c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 t="s">
        <v>80</v>
      </c>
      <c r="AY371" s="85" t="s">
        <v>80</v>
      </c>
      <c r="AZ371" s="86" t="s">
        <v>80</v>
      </c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 t="s">
        <v>80</v>
      </c>
      <c r="BL371" s="85" t="s">
        <v>80</v>
      </c>
      <c r="BM371" s="112" t="s">
        <v>80</v>
      </c>
      <c r="BN371" s="29">
        <v>700</v>
      </c>
    </row>
    <row r="372" spans="1:66" x14ac:dyDescent="0.25">
      <c r="A372" s="244">
        <v>44285</v>
      </c>
      <c r="B372" s="112">
        <v>3.6</v>
      </c>
      <c r="C372" s="117">
        <v>57</v>
      </c>
      <c r="D372" s="74"/>
      <c r="E372" s="226">
        <v>248</v>
      </c>
      <c r="F372" s="117">
        <v>7.22</v>
      </c>
      <c r="G372" s="118">
        <v>3.19</v>
      </c>
      <c r="H372" s="117">
        <v>7.27</v>
      </c>
      <c r="I372" s="118">
        <v>5.1100000000000003</v>
      </c>
      <c r="J372" s="117">
        <v>7.93</v>
      </c>
      <c r="K372" s="74">
        <v>7.3</v>
      </c>
      <c r="L372" s="118">
        <v>820</v>
      </c>
      <c r="M372" s="74" t="s">
        <v>80</v>
      </c>
      <c r="N372" s="74"/>
      <c r="O372" s="84"/>
      <c r="P372" s="84"/>
      <c r="Q372" s="84"/>
      <c r="R372" s="29"/>
      <c r="S372" s="29"/>
      <c r="T372" s="29"/>
      <c r="U372" s="29"/>
      <c r="V372" s="29"/>
      <c r="W372" s="29"/>
      <c r="X372" s="29" t="s">
        <v>80</v>
      </c>
      <c r="Y372" s="85" t="s">
        <v>80</v>
      </c>
      <c r="Z372" s="129" t="s">
        <v>80</v>
      </c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 t="s">
        <v>80</v>
      </c>
      <c r="AL372" s="85" t="s">
        <v>80</v>
      </c>
      <c r="AM372" s="86" t="s">
        <v>80</v>
      </c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 t="s">
        <v>80</v>
      </c>
      <c r="AY372" s="85" t="s">
        <v>80</v>
      </c>
      <c r="AZ372" s="86" t="s">
        <v>80</v>
      </c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 t="s">
        <v>80</v>
      </c>
      <c r="BL372" s="85" t="s">
        <v>80</v>
      </c>
      <c r="BM372" s="112" t="s">
        <v>80</v>
      </c>
      <c r="BN372" s="29">
        <v>700</v>
      </c>
    </row>
    <row r="373" spans="1:66" ht="13.8" thickBot="1" x14ac:dyDescent="0.3">
      <c r="A373" s="244">
        <v>43921</v>
      </c>
      <c r="B373" s="114">
        <v>8</v>
      </c>
      <c r="C373" s="120">
        <v>61</v>
      </c>
      <c r="D373" s="88"/>
      <c r="E373" s="227" t="s">
        <v>80</v>
      </c>
      <c r="F373" s="120">
        <v>7.42</v>
      </c>
      <c r="G373" s="121">
        <v>5.33</v>
      </c>
      <c r="H373" s="120">
        <v>7.43</v>
      </c>
      <c r="I373" s="121">
        <v>7.28</v>
      </c>
      <c r="J373" s="120">
        <v>7.66</v>
      </c>
      <c r="K373" s="88">
        <v>6.43</v>
      </c>
      <c r="L373" s="121" t="s">
        <v>80</v>
      </c>
      <c r="M373" s="88" t="s">
        <v>80</v>
      </c>
      <c r="N373" s="88"/>
      <c r="O373" s="89"/>
      <c r="P373" s="89"/>
      <c r="Q373" s="89"/>
      <c r="R373" s="90"/>
      <c r="S373" s="90"/>
      <c r="T373" s="90"/>
      <c r="U373" s="90"/>
      <c r="V373" s="90"/>
      <c r="W373" s="90"/>
      <c r="X373" s="90" t="s">
        <v>80</v>
      </c>
      <c r="Y373" s="91" t="s">
        <v>80</v>
      </c>
      <c r="Z373" s="122" t="s">
        <v>80</v>
      </c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 t="s">
        <v>80</v>
      </c>
      <c r="AL373" s="91" t="s">
        <v>80</v>
      </c>
      <c r="AM373" s="122" t="s">
        <v>80</v>
      </c>
      <c r="AN373" s="90"/>
      <c r="AO373" s="90"/>
      <c r="AP373" s="90"/>
      <c r="AQ373" s="90"/>
      <c r="AR373" s="90"/>
      <c r="AS373" s="90"/>
      <c r="AT373" s="90"/>
      <c r="AU373" s="90"/>
      <c r="AV373" s="90"/>
      <c r="AW373" s="90"/>
      <c r="AX373" s="90" t="s">
        <v>80</v>
      </c>
      <c r="AY373" s="91" t="s">
        <v>80</v>
      </c>
      <c r="AZ373" s="122" t="s">
        <v>80</v>
      </c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 t="s">
        <v>80</v>
      </c>
      <c r="BL373" s="91" t="s">
        <v>80</v>
      </c>
      <c r="BM373" s="114" t="s">
        <v>80</v>
      </c>
      <c r="BN373" s="29">
        <v>700</v>
      </c>
    </row>
    <row r="374" spans="1:66" x14ac:dyDescent="0.25">
      <c r="A374" s="233"/>
      <c r="B374" s="41"/>
      <c r="C374" s="42"/>
      <c r="D374" s="43"/>
      <c r="E374" s="254"/>
      <c r="F374" s="42"/>
      <c r="G374" s="44"/>
      <c r="H374" s="42"/>
      <c r="I374" s="44"/>
      <c r="J374" s="42"/>
      <c r="K374" s="43"/>
      <c r="L374" s="44"/>
      <c r="M374" s="42"/>
      <c r="N374" s="43"/>
      <c r="O374" s="43"/>
      <c r="P374" s="43"/>
      <c r="Q374" s="43"/>
      <c r="R374" s="43"/>
      <c r="S374" s="43"/>
      <c r="T374" s="43"/>
      <c r="U374" s="43"/>
      <c r="V374" s="45"/>
      <c r="W374" s="43"/>
      <c r="X374" s="43"/>
      <c r="Y374" s="44"/>
      <c r="Z374" s="42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4"/>
      <c r="AM374" s="42"/>
      <c r="AN374" s="45"/>
      <c r="AO374" s="45"/>
      <c r="AP374" s="43"/>
      <c r="AQ374" s="43"/>
      <c r="AR374" s="43"/>
      <c r="AS374" s="43"/>
      <c r="AT374" s="43"/>
      <c r="AU374" s="43"/>
      <c r="AV374" s="43"/>
      <c r="AW374" s="43"/>
      <c r="AX374" s="43"/>
      <c r="AY374" s="44"/>
      <c r="AZ374" s="46"/>
      <c r="BA374" s="45"/>
      <c r="BB374" s="45"/>
      <c r="BC374" s="45"/>
      <c r="BD374" s="45"/>
      <c r="BE374" s="47"/>
      <c r="BF374" s="47"/>
      <c r="BG374" s="47"/>
      <c r="BH374" s="48"/>
      <c r="BI374" s="48"/>
      <c r="BJ374" s="47"/>
      <c r="BK374" s="47"/>
      <c r="BL374" s="49"/>
      <c r="BM374" s="49"/>
      <c r="BN374" s="26"/>
    </row>
    <row r="375" spans="1:66" x14ac:dyDescent="0.25">
      <c r="A375" s="234" t="s">
        <v>77</v>
      </c>
      <c r="B375" s="148">
        <f>SUM(B9:B373)</f>
        <v>1571.0000000000009</v>
      </c>
      <c r="C375" s="126">
        <f>SUM(C9:C373)</f>
        <v>27792</v>
      </c>
      <c r="D375" s="54"/>
      <c r="E375" s="127">
        <f>SUM(E9:E373)</f>
        <v>31945</v>
      </c>
      <c r="F375" s="50"/>
      <c r="G375" s="51"/>
      <c r="H375" s="50"/>
      <c r="I375" s="51"/>
      <c r="J375" s="50"/>
      <c r="K375" s="36"/>
      <c r="L375" s="51"/>
      <c r="M375" s="50"/>
      <c r="N375" s="36"/>
      <c r="O375" s="36"/>
      <c r="P375" s="36"/>
      <c r="Q375" s="36"/>
      <c r="R375" s="36"/>
      <c r="S375" s="36"/>
      <c r="T375" s="36"/>
      <c r="U375" s="36"/>
      <c r="V375" s="52"/>
      <c r="W375" s="36"/>
      <c r="X375" s="36"/>
      <c r="Y375" s="51"/>
      <c r="Z375" s="50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51"/>
      <c r="AM375" s="50"/>
      <c r="AN375" s="52"/>
      <c r="AO375" s="52"/>
      <c r="AP375" s="36"/>
      <c r="AQ375" s="36"/>
      <c r="AR375" s="36"/>
      <c r="AS375" s="36"/>
      <c r="AT375" s="36"/>
      <c r="AU375" s="36"/>
      <c r="AV375" s="36"/>
      <c r="AW375" s="36"/>
      <c r="AX375" s="36"/>
      <c r="AY375" s="51"/>
      <c r="AZ375" s="53"/>
      <c r="BA375" s="52"/>
      <c r="BB375" s="52"/>
      <c r="BC375" s="52"/>
      <c r="BD375" s="52"/>
      <c r="BE375" s="36"/>
      <c r="BF375" s="36"/>
      <c r="BG375" s="36"/>
      <c r="BH375" s="54"/>
      <c r="BI375" s="54"/>
      <c r="BJ375" s="36"/>
      <c r="BK375" s="52"/>
      <c r="BL375" s="51"/>
      <c r="BM375" s="51"/>
      <c r="BN375" s="27"/>
    </row>
    <row r="376" spans="1:66" x14ac:dyDescent="0.25">
      <c r="A376" s="234" t="s">
        <v>78</v>
      </c>
      <c r="B376" s="148">
        <f>IF(COUNT(B8:B372)&gt;0,(MAX(B$9:B$373)),"")</f>
        <v>162.6</v>
      </c>
      <c r="C376" s="126">
        <f>IF(COUNT(C8:C372)&gt;0,(MAX(C$9:C$373)),"")</f>
        <v>421</v>
      </c>
      <c r="D376" s="54"/>
      <c r="E376" s="127">
        <f t="shared" ref="E376:L376" si="0">IF(COUNT(E8:E372)&gt;0,(MAX(E$9:E$373)),"")</f>
        <v>355</v>
      </c>
      <c r="F376" s="50">
        <f t="shared" si="0"/>
        <v>8.33</v>
      </c>
      <c r="G376" s="51">
        <f t="shared" si="0"/>
        <v>13.14</v>
      </c>
      <c r="H376" s="50">
        <f t="shared" si="0"/>
        <v>8.23</v>
      </c>
      <c r="I376" s="51">
        <f t="shared" si="0"/>
        <v>603</v>
      </c>
      <c r="J376" s="50">
        <f t="shared" si="0"/>
        <v>9.91</v>
      </c>
      <c r="K376" s="36">
        <f t="shared" si="0"/>
        <v>1218</v>
      </c>
      <c r="L376" s="51">
        <f t="shared" si="0"/>
        <v>1130</v>
      </c>
      <c r="M376" s="50"/>
      <c r="N376" s="36">
        <f t="shared" ref="N376:Y376" si="1">IF(COUNT(N8:N372)&gt;0,(MAX(N$9:N$373)),"")</f>
        <v>56</v>
      </c>
      <c r="O376" s="36">
        <f t="shared" si="1"/>
        <v>148</v>
      </c>
      <c r="P376" s="36">
        <f t="shared" si="1"/>
        <v>21</v>
      </c>
      <c r="Q376" s="36">
        <f t="shared" si="1"/>
        <v>33</v>
      </c>
      <c r="R376" s="36">
        <f t="shared" si="1"/>
        <v>38</v>
      </c>
      <c r="S376" s="36">
        <f t="shared" si="1"/>
        <v>14</v>
      </c>
      <c r="T376" s="36">
        <f t="shared" si="1"/>
        <v>11</v>
      </c>
      <c r="U376" s="36">
        <f t="shared" si="1"/>
        <v>12000</v>
      </c>
      <c r="V376" s="52">
        <f t="shared" si="1"/>
        <v>60000</v>
      </c>
      <c r="W376" s="36">
        <f t="shared" si="1"/>
        <v>80</v>
      </c>
      <c r="X376" s="36">
        <f t="shared" si="1"/>
        <v>1221</v>
      </c>
      <c r="Y376" s="51">
        <f t="shared" si="1"/>
        <v>8.17</v>
      </c>
      <c r="Z376" s="50"/>
      <c r="AA376" s="36">
        <f t="shared" ref="AA376:AL376" si="2">IF(COUNT(AA8:AA372)&gt;0,(MAX(AA$9:AA$373)),"")</f>
        <v>8.4</v>
      </c>
      <c r="AB376" s="36">
        <f t="shared" si="2"/>
        <v>6.6</v>
      </c>
      <c r="AC376" s="36">
        <f t="shared" si="2"/>
        <v>20</v>
      </c>
      <c r="AD376" s="36">
        <f t="shared" si="2"/>
        <v>34</v>
      </c>
      <c r="AE376" s="36">
        <f t="shared" si="2"/>
        <v>35</v>
      </c>
      <c r="AF376" s="36">
        <f t="shared" si="2"/>
        <v>12.6</v>
      </c>
      <c r="AG376" s="36">
        <f t="shared" si="2"/>
        <v>11</v>
      </c>
      <c r="AH376" s="36">
        <f t="shared" si="2"/>
        <v>4.9000000000000004</v>
      </c>
      <c r="AI376" s="36">
        <f t="shared" si="2"/>
        <v>3.3</v>
      </c>
      <c r="AJ376" s="36">
        <f t="shared" si="2"/>
        <v>0.95</v>
      </c>
      <c r="AK376" s="36">
        <f t="shared" si="2"/>
        <v>1638</v>
      </c>
      <c r="AL376" s="51">
        <f t="shared" si="2"/>
        <v>537</v>
      </c>
      <c r="AM376" s="50"/>
      <c r="AN376" s="52">
        <f t="shared" ref="AN376:AY376" si="3">IF(COUNT(AN8:AN372)&gt;0,(MAX(AN$9:AN$373)),"")</f>
        <v>2.1</v>
      </c>
      <c r="AO376" s="52">
        <f t="shared" si="3"/>
        <v>70</v>
      </c>
      <c r="AP376" s="36">
        <f t="shared" si="3"/>
        <v>1.5</v>
      </c>
      <c r="AQ376" s="36">
        <f t="shared" si="3"/>
        <v>1.6</v>
      </c>
      <c r="AR376" s="36">
        <f t="shared" si="3"/>
        <v>1.78</v>
      </c>
      <c r="AS376" s="36">
        <f t="shared" si="3"/>
        <v>1.65</v>
      </c>
      <c r="AT376" s="36">
        <f t="shared" si="3"/>
        <v>1.55</v>
      </c>
      <c r="AU376" s="36">
        <f t="shared" si="3"/>
        <v>8300</v>
      </c>
      <c r="AV376" s="36">
        <f t="shared" si="3"/>
        <v>8800</v>
      </c>
      <c r="AW376" s="36">
        <f t="shared" si="3"/>
        <v>13</v>
      </c>
      <c r="AX376" s="36">
        <f t="shared" si="3"/>
        <v>2176</v>
      </c>
      <c r="AY376" s="51">
        <f t="shared" si="3"/>
        <v>7.81</v>
      </c>
      <c r="AZ376" s="53"/>
      <c r="BA376" s="52">
        <f t="shared" ref="BA376:BL376" si="4">IF(COUNT(BA8:BA372)&gt;0,(MAX(BA$9:BA$373)),"")</f>
        <v>3.9</v>
      </c>
      <c r="BB376" s="52">
        <f t="shared" si="4"/>
        <v>81.599999999999994</v>
      </c>
      <c r="BC376" s="52">
        <f t="shared" si="4"/>
        <v>0.88</v>
      </c>
      <c r="BD376" s="52">
        <f t="shared" si="4"/>
        <v>1.5</v>
      </c>
      <c r="BE376" s="36">
        <f t="shared" si="4"/>
        <v>1.7</v>
      </c>
      <c r="BF376" s="36">
        <f t="shared" si="4"/>
        <v>0.94</v>
      </c>
      <c r="BG376" s="36">
        <f t="shared" si="4"/>
        <v>0.80800000000000005</v>
      </c>
      <c r="BH376" s="54">
        <f t="shared" si="4"/>
        <v>2800</v>
      </c>
      <c r="BI376" s="54">
        <f t="shared" si="4"/>
        <v>4500</v>
      </c>
      <c r="BJ376" s="36">
        <f t="shared" si="4"/>
        <v>19</v>
      </c>
      <c r="BK376" s="52">
        <f t="shared" si="4"/>
        <v>4350</v>
      </c>
      <c r="BL376" s="51">
        <f t="shared" si="4"/>
        <v>7.74</v>
      </c>
      <c r="BM376" s="51"/>
      <c r="BN376" s="27"/>
    </row>
    <row r="377" spans="1:66" x14ac:dyDescent="0.25">
      <c r="A377" s="234" t="s">
        <v>212</v>
      </c>
      <c r="B377" s="148"/>
      <c r="C377" s="126"/>
      <c r="D377" s="54"/>
      <c r="E377" s="127"/>
      <c r="F377" s="50"/>
      <c r="G377" s="51"/>
      <c r="H377" s="50"/>
      <c r="I377" s="51"/>
      <c r="J377" s="50"/>
      <c r="K377" s="36"/>
      <c r="L377" s="51"/>
      <c r="M377" s="50"/>
      <c r="N377" s="36"/>
      <c r="O377" s="36"/>
      <c r="P377" s="36"/>
      <c r="Q377" s="36"/>
      <c r="R377" s="36"/>
      <c r="S377" s="36"/>
      <c r="T377" s="36"/>
      <c r="U377" s="36"/>
      <c r="V377" s="52"/>
      <c r="W377" s="36"/>
      <c r="X377" s="36"/>
      <c r="Y377" s="51"/>
      <c r="Z377" s="50"/>
      <c r="AA377" s="36">
        <f t="shared" ref="AA377:AL377" si="5">PERCENTILE(AA9:AA373,0.9)</f>
        <v>7.75</v>
      </c>
      <c r="AB377" s="36">
        <f t="shared" si="5"/>
        <v>4.6199999999999992</v>
      </c>
      <c r="AC377" s="36">
        <f t="shared" si="5"/>
        <v>15.600000000000001</v>
      </c>
      <c r="AD377" s="36">
        <f t="shared" si="5"/>
        <v>15.8</v>
      </c>
      <c r="AE377" s="36">
        <f t="shared" si="5"/>
        <v>16.440000000000001</v>
      </c>
      <c r="AF377" s="36">
        <f t="shared" si="5"/>
        <v>11.2</v>
      </c>
      <c r="AG377" s="36">
        <f t="shared" si="5"/>
        <v>10.120000000000001</v>
      </c>
      <c r="AH377" s="36">
        <f t="shared" si="5"/>
        <v>4.24</v>
      </c>
      <c r="AI377" s="36">
        <f t="shared" si="5"/>
        <v>3.3</v>
      </c>
      <c r="AJ377" s="36">
        <f t="shared" si="5"/>
        <v>0.75</v>
      </c>
      <c r="AK377" s="36">
        <f t="shared" si="5"/>
        <v>961.6</v>
      </c>
      <c r="AL377" s="51">
        <f t="shared" si="5"/>
        <v>8.1240000000000006</v>
      </c>
      <c r="AM377" s="50"/>
      <c r="AN377" s="52"/>
      <c r="AO377" s="52"/>
      <c r="AP377" s="36"/>
      <c r="AQ377" s="36"/>
      <c r="AR377" s="36"/>
      <c r="AS377" s="36"/>
      <c r="AT377" s="36"/>
      <c r="AU377" s="36"/>
      <c r="AV377" s="36"/>
      <c r="AW377" s="36"/>
      <c r="AX377" s="36"/>
      <c r="AY377" s="51"/>
      <c r="AZ377" s="53"/>
      <c r="BA377" s="52"/>
      <c r="BB377" s="52"/>
      <c r="BC377" s="52"/>
      <c r="BD377" s="52"/>
      <c r="BE377" s="36"/>
      <c r="BF377" s="36"/>
      <c r="BG377" s="36"/>
      <c r="BH377" s="54"/>
      <c r="BI377" s="54"/>
      <c r="BJ377" s="36"/>
      <c r="BK377" s="52"/>
      <c r="BL377" s="51"/>
      <c r="BM377" s="51"/>
      <c r="BN377" s="27"/>
    </row>
    <row r="378" spans="1:66" x14ac:dyDescent="0.25">
      <c r="A378" s="234" t="s">
        <v>79</v>
      </c>
      <c r="B378" s="148">
        <f>IF(COUNT(B9:B373)&gt;0,MIN(B$9:B$373),"")</f>
        <v>0</v>
      </c>
      <c r="C378" s="126">
        <f>IF(COUNT(C9:C373)&gt;0,MIN(C$9:C$373),"")</f>
        <v>0</v>
      </c>
      <c r="D378" s="54"/>
      <c r="E378" s="127">
        <f t="shared" ref="E378:L378" si="6">IF(COUNT(E9:E373)&gt;0,MIN(E$9:E$373),"")</f>
        <v>0</v>
      </c>
      <c r="F378" s="50">
        <f t="shared" si="6"/>
        <v>0</v>
      </c>
      <c r="G378" s="51">
        <f t="shared" si="6"/>
        <v>0</v>
      </c>
      <c r="H378" s="50">
        <f t="shared" si="6"/>
        <v>0</v>
      </c>
      <c r="I378" s="51">
        <f t="shared" si="6"/>
        <v>0</v>
      </c>
      <c r="J378" s="50">
        <f t="shared" si="6"/>
        <v>0</v>
      </c>
      <c r="K378" s="36">
        <f t="shared" si="6"/>
        <v>0</v>
      </c>
      <c r="L378" s="51">
        <f t="shared" si="6"/>
        <v>710</v>
      </c>
      <c r="M378" s="50"/>
      <c r="N378" s="36">
        <f t="shared" ref="N378:Y378" si="7">IF(COUNT(N9:N373)&gt;0,MIN(N$9:N$373),"")</f>
        <v>5.2</v>
      </c>
      <c r="O378" s="36">
        <f t="shared" si="7"/>
        <v>20</v>
      </c>
      <c r="P378" s="36">
        <f t="shared" si="7"/>
        <v>0.65</v>
      </c>
      <c r="Q378" s="36">
        <f t="shared" si="7"/>
        <v>0.1</v>
      </c>
      <c r="R378" s="36">
        <f t="shared" si="7"/>
        <v>4.8499999999999996</v>
      </c>
      <c r="S378" s="36">
        <f t="shared" si="7"/>
        <v>4</v>
      </c>
      <c r="T378" s="36">
        <f t="shared" si="7"/>
        <v>3.5</v>
      </c>
      <c r="U378" s="36">
        <f t="shared" si="7"/>
        <v>18</v>
      </c>
      <c r="V378" s="52">
        <f t="shared" si="7"/>
        <v>45</v>
      </c>
      <c r="W378" s="36">
        <f t="shared" si="7"/>
        <v>11</v>
      </c>
      <c r="X378" s="36">
        <f t="shared" si="7"/>
        <v>542</v>
      </c>
      <c r="Y378" s="51">
        <f t="shared" si="7"/>
        <v>6.85</v>
      </c>
      <c r="Z378" s="50"/>
      <c r="AA378" s="36">
        <f t="shared" ref="AA378:AL378" si="8">IF(COUNT(AA9:AA373)&gt;0,MIN(AA$9:AA$373),"")</f>
        <v>0.56999999999999995</v>
      </c>
      <c r="AB378" s="36">
        <f t="shared" si="8"/>
        <v>1</v>
      </c>
      <c r="AC378" s="36">
        <f t="shared" si="8"/>
        <v>0.26</v>
      </c>
      <c r="AD378" s="36">
        <f t="shared" si="8"/>
        <v>1.7000000000000001E-2</v>
      </c>
      <c r="AE378" s="36">
        <f t="shared" si="8"/>
        <v>1.39</v>
      </c>
      <c r="AF378" s="36">
        <f t="shared" si="8"/>
        <v>2.9</v>
      </c>
      <c r="AG378" s="36">
        <f t="shared" si="8"/>
        <v>3.3</v>
      </c>
      <c r="AH378" s="36">
        <f t="shared" si="8"/>
        <v>1.6</v>
      </c>
      <c r="AI378" s="36">
        <f t="shared" si="8"/>
        <v>1.6</v>
      </c>
      <c r="AJ378" s="36">
        <f t="shared" si="8"/>
        <v>0.1</v>
      </c>
      <c r="AK378" s="36">
        <f t="shared" si="8"/>
        <v>7.17</v>
      </c>
      <c r="AL378" s="51">
        <f t="shared" si="8"/>
        <v>7.21</v>
      </c>
      <c r="AM378" s="50"/>
      <c r="AN378" s="52">
        <f t="shared" ref="AN378:AY378" si="9">IF(COUNT(AN9:AN373)&gt;0,MIN(AN$9:AN$373),"")</f>
        <v>0.63</v>
      </c>
      <c r="AO378" s="52">
        <f t="shared" si="9"/>
        <v>2.4</v>
      </c>
      <c r="AP378" s="36">
        <f t="shared" si="9"/>
        <v>7.1000000000000004E-3</v>
      </c>
      <c r="AQ378" s="36">
        <f t="shared" si="9"/>
        <v>3.5000000000000003E-2</v>
      </c>
      <c r="AR378" s="36">
        <f t="shared" si="9"/>
        <v>0.3</v>
      </c>
      <c r="AS378" s="36">
        <f t="shared" si="9"/>
        <v>1.6E-2</v>
      </c>
      <c r="AT378" s="36">
        <f t="shared" si="9"/>
        <v>4.0000000000000001E-3</v>
      </c>
      <c r="AU378" s="36">
        <f t="shared" si="9"/>
        <v>23</v>
      </c>
      <c r="AV378" s="36">
        <f t="shared" si="9"/>
        <v>30</v>
      </c>
      <c r="AW378" s="36">
        <f t="shared" si="9"/>
        <v>1.8</v>
      </c>
      <c r="AX378" s="36">
        <f t="shared" si="9"/>
        <v>12.37</v>
      </c>
      <c r="AY378" s="51">
        <f t="shared" si="9"/>
        <v>6.32</v>
      </c>
      <c r="AZ378" s="53"/>
      <c r="BA378" s="52">
        <f t="shared" ref="BA378:BL378" si="10">IF(COUNT(BA9:BA373)&gt;0,MIN(BA$9:BA$373),"")</f>
        <v>0.56999999999999995</v>
      </c>
      <c r="BB378" s="52">
        <f t="shared" si="10"/>
        <v>3.2</v>
      </c>
      <c r="BC378" s="52">
        <f t="shared" si="10"/>
        <v>3.3999999999999998E-3</v>
      </c>
      <c r="BD378" s="52">
        <f t="shared" si="10"/>
        <v>1.7000000000000001E-2</v>
      </c>
      <c r="BE378" s="36">
        <f t="shared" si="10"/>
        <v>0.31</v>
      </c>
      <c r="BF378" s="36">
        <f t="shared" si="10"/>
        <v>2.5999999999999999E-2</v>
      </c>
      <c r="BG378" s="36">
        <f t="shared" si="10"/>
        <v>0.01</v>
      </c>
      <c r="BH378" s="54">
        <f t="shared" si="10"/>
        <v>20</v>
      </c>
      <c r="BI378" s="54">
        <f t="shared" si="10"/>
        <v>13</v>
      </c>
      <c r="BJ378" s="36">
        <f t="shared" si="10"/>
        <v>1.5</v>
      </c>
      <c r="BK378" s="52">
        <f t="shared" si="10"/>
        <v>16.79</v>
      </c>
      <c r="BL378" s="51">
        <f t="shared" si="10"/>
        <v>5.94</v>
      </c>
      <c r="BM378" s="51"/>
      <c r="BN378" s="27"/>
    </row>
    <row r="379" spans="1:66" ht="13.8" thickBot="1" x14ac:dyDescent="0.3">
      <c r="A379" s="235" t="s">
        <v>191</v>
      </c>
      <c r="B379" s="149">
        <f>IF(COUNT(B9:B373)=0,"",AVERAGE(B$9:B$373))</f>
        <v>4.437853107344635</v>
      </c>
      <c r="C379" s="146">
        <f>IF(COUNT(C9:C373)=0,"",AVERAGE(C$9:C$373))</f>
        <v>81.0262390670554</v>
      </c>
      <c r="D379" s="60"/>
      <c r="E379" s="147">
        <f t="shared" ref="E379:L379" si="11">IF(COUNT(E9:E373)=0,"",AVERAGE(E$9:E$373))</f>
        <v>178.46368715083798</v>
      </c>
      <c r="F379" s="55">
        <f t="shared" si="11"/>
        <v>7.154063241106714</v>
      </c>
      <c r="G379" s="57">
        <f t="shared" si="11"/>
        <v>5.1931074074074077</v>
      </c>
      <c r="H379" s="55">
        <f t="shared" si="11"/>
        <v>7.1886991869918733</v>
      </c>
      <c r="I379" s="57">
        <f t="shared" si="11"/>
        <v>8.8883658536585344</v>
      </c>
      <c r="J379" s="55">
        <f t="shared" si="11"/>
        <v>7.6483636363636389</v>
      </c>
      <c r="K379" s="56">
        <f t="shared" si="11"/>
        <v>11.899809160305342</v>
      </c>
      <c r="L379" s="57">
        <f t="shared" si="11"/>
        <v>868.00314465408803</v>
      </c>
      <c r="M379" s="55"/>
      <c r="N379" s="56">
        <f t="shared" ref="N379:Y379" si="12">IF(COUNT(N9:N373)=0,"",AVERAGE(N$9:N$373))</f>
        <v>18.564705882352943</v>
      </c>
      <c r="O379" s="56">
        <f t="shared" si="12"/>
        <v>76.417647058823519</v>
      </c>
      <c r="P379" s="56">
        <f t="shared" si="12"/>
        <v>7.5205882352941176</v>
      </c>
      <c r="Q379" s="56">
        <f t="shared" si="12"/>
        <v>4.7988235294117638</v>
      </c>
      <c r="R379" s="56">
        <f t="shared" si="12"/>
        <v>13.242352941176469</v>
      </c>
      <c r="S379" s="56">
        <f t="shared" si="12"/>
        <v>9.1235294117647054</v>
      </c>
      <c r="T379" s="56">
        <f t="shared" si="12"/>
        <v>7.5376470588235289</v>
      </c>
      <c r="U379" s="56">
        <f t="shared" si="12"/>
        <v>4886.9411764705883</v>
      </c>
      <c r="V379" s="58">
        <f t="shared" si="12"/>
        <v>11731.470588235294</v>
      </c>
      <c r="W379" s="56">
        <f t="shared" si="12"/>
        <v>42.882352941176471</v>
      </c>
      <c r="X379" s="56">
        <f t="shared" si="12"/>
        <v>753.69230769230774</v>
      </c>
      <c r="Y379" s="57">
        <f t="shared" si="12"/>
        <v>7.4992307692307687</v>
      </c>
      <c r="Z379" s="55"/>
      <c r="AA379" s="56">
        <f t="shared" ref="AA379:AL379" si="13">IF(COUNT(AA9:AA373)=0,"",AVERAGE(AA$9:AA$373))</f>
        <v>3.415</v>
      </c>
      <c r="AB379" s="56">
        <f t="shared" si="13"/>
        <v>2.57</v>
      </c>
      <c r="AC379" s="56">
        <f t="shared" si="13"/>
        <v>7.8729411764705883</v>
      </c>
      <c r="AD379" s="56">
        <f t="shared" si="13"/>
        <v>5.5077058823529406</v>
      </c>
      <c r="AE379" s="56">
        <f t="shared" si="13"/>
        <v>6.7699999999999987</v>
      </c>
      <c r="AF379" s="56">
        <f t="shared" si="13"/>
        <v>8.1294117647058819</v>
      </c>
      <c r="AG379" s="56">
        <f t="shared" si="13"/>
        <v>7.1788235294117646</v>
      </c>
      <c r="AH379" s="56">
        <f t="shared" si="13"/>
        <v>2.6999999999999997</v>
      </c>
      <c r="AI379" s="56">
        <f t="shared" si="13"/>
        <v>2.1666666666666665</v>
      </c>
      <c r="AJ379" s="56">
        <f t="shared" si="13"/>
        <v>0.37941176470588234</v>
      </c>
      <c r="AK379" s="56">
        <f t="shared" si="13"/>
        <v>706.83352941176474</v>
      </c>
      <c r="AL379" s="57">
        <f t="shared" si="13"/>
        <v>38.761764705882364</v>
      </c>
      <c r="AM379" s="55"/>
      <c r="AN379" s="58">
        <f t="shared" ref="AN379:AY379" si="14">IF(COUNT(AN9:AN373)=0,"",AVERAGE(AN$9:AN$373))</f>
        <v>1.1823529411764706</v>
      </c>
      <c r="AO379" s="58">
        <f t="shared" si="14"/>
        <v>24.488888888888887</v>
      </c>
      <c r="AP379" s="56">
        <f t="shared" si="14"/>
        <v>0.23482222222222227</v>
      </c>
      <c r="AQ379" s="56">
        <f t="shared" si="14"/>
        <v>0.18627777777777779</v>
      </c>
      <c r="AR379" s="56">
        <f t="shared" si="14"/>
        <v>0.63511111111111118</v>
      </c>
      <c r="AS379" s="56">
        <f t="shared" si="14"/>
        <v>0.22205555555555556</v>
      </c>
      <c r="AT379" s="56">
        <f t="shared" si="14"/>
        <v>0.15866666666666665</v>
      </c>
      <c r="AU379" s="56">
        <f t="shared" si="14"/>
        <v>1215.0555555555557</v>
      </c>
      <c r="AV379" s="56">
        <f t="shared" si="14"/>
        <v>1165.2352941176471</v>
      </c>
      <c r="AW379" s="56">
        <f t="shared" si="14"/>
        <v>5.2833333333333323</v>
      </c>
      <c r="AX379" s="56">
        <f t="shared" si="14"/>
        <v>418.74388888888893</v>
      </c>
      <c r="AY379" s="57">
        <f t="shared" si="14"/>
        <v>6.8422222222222233</v>
      </c>
      <c r="AZ379" s="59"/>
      <c r="BA379" s="58">
        <f t="shared" ref="BA379:BL379" si="15">IF(COUNT(BA9:BA373)=0,"",AVERAGE(BA$9:BA$373))</f>
        <v>1.3664705882352939</v>
      </c>
      <c r="BB379" s="58">
        <f t="shared" si="15"/>
        <v>38.016666666666673</v>
      </c>
      <c r="BC379" s="58">
        <f t="shared" si="15"/>
        <v>0.2821055555555555</v>
      </c>
      <c r="BD379" s="58">
        <f t="shared" si="15"/>
        <v>0.18694444444444444</v>
      </c>
      <c r="BE379" s="56">
        <f t="shared" si="15"/>
        <v>0.60744444444444445</v>
      </c>
      <c r="BF379" s="56">
        <f t="shared" si="15"/>
        <v>0.28333333333333333</v>
      </c>
      <c r="BG379" s="56">
        <f t="shared" si="15"/>
        <v>0.24038888888888887</v>
      </c>
      <c r="BH379" s="60">
        <f t="shared" si="15"/>
        <v>625.83333333333337</v>
      </c>
      <c r="BI379" s="60">
        <f t="shared" si="15"/>
        <v>679.27777777777783</v>
      </c>
      <c r="BJ379" s="56">
        <f t="shared" si="15"/>
        <v>3.9444444444444446</v>
      </c>
      <c r="BK379" s="58">
        <f t="shared" si="15"/>
        <v>309.49388888888882</v>
      </c>
      <c r="BL379" s="57">
        <f t="shared" si="15"/>
        <v>7.044999999999999</v>
      </c>
      <c r="BM379" s="57"/>
      <c r="BN379" s="27"/>
    </row>
    <row r="380" spans="1:66" x14ac:dyDescent="0.25">
      <c r="A380" s="236"/>
      <c r="B380" s="3"/>
      <c r="C380" s="3"/>
      <c r="D380" s="3"/>
      <c r="E380" s="25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12"/>
      <c r="R380" s="12"/>
      <c r="S380" s="12"/>
      <c r="T380" s="3"/>
      <c r="U380" s="3"/>
      <c r="V380" s="3"/>
      <c r="W380" s="3"/>
      <c r="X380" s="3"/>
      <c r="Y380" s="3"/>
    </row>
    <row r="381" spans="1:66" x14ac:dyDescent="0.25">
      <c r="A381" s="237"/>
      <c r="B381" s="128"/>
      <c r="C381" s="128"/>
      <c r="D381" s="128"/>
      <c r="E381" s="256"/>
      <c r="F381" s="128"/>
      <c r="G381" s="128"/>
      <c r="H381" s="128"/>
      <c r="I381" s="128"/>
      <c r="J381" s="128"/>
      <c r="K381" s="128"/>
      <c r="L381" s="128"/>
      <c r="M381" s="128"/>
      <c r="S381" s="12"/>
      <c r="T381" s="3"/>
      <c r="U381" s="3"/>
      <c r="V381" s="3"/>
      <c r="W381" s="3"/>
      <c r="X381" s="3"/>
      <c r="Y381" s="3"/>
    </row>
    <row r="382" spans="1:66" x14ac:dyDescent="0.25">
      <c r="A382" s="238"/>
      <c r="B382" s="3"/>
      <c r="C382" s="3"/>
      <c r="D382" s="3"/>
      <c r="E382" s="255"/>
      <c r="F382" s="3"/>
      <c r="G382" s="3"/>
      <c r="H382" s="3"/>
      <c r="I382" s="3"/>
      <c r="J382" s="3"/>
      <c r="K382" s="3"/>
      <c r="L382" s="3"/>
      <c r="M382" s="3"/>
      <c r="S382" s="12"/>
      <c r="T382" s="3"/>
      <c r="U382" s="3"/>
      <c r="V382" s="3"/>
      <c r="W382" s="3"/>
      <c r="X382" s="3"/>
      <c r="Y382" s="3"/>
    </row>
    <row r="383" spans="1:66" x14ac:dyDescent="0.25">
      <c r="A383" s="239"/>
      <c r="B383" s="8"/>
      <c r="C383" s="3"/>
      <c r="D383" s="3"/>
      <c r="E383" s="255"/>
      <c r="F383" s="3"/>
      <c r="G383" s="3"/>
      <c r="H383" s="3"/>
      <c r="I383" s="3"/>
      <c r="J383" s="3"/>
      <c r="K383" s="3"/>
      <c r="L383" s="3"/>
      <c r="M383" s="3"/>
      <c r="S383" s="12"/>
      <c r="T383" s="3"/>
      <c r="U383" s="3"/>
      <c r="V383" s="3"/>
      <c r="W383" s="3"/>
      <c r="X383" s="3"/>
      <c r="Y383" s="3"/>
    </row>
    <row r="384" spans="1:66" x14ac:dyDescent="0.25">
      <c r="A384" s="239"/>
      <c r="B384" s="8"/>
      <c r="C384" s="3"/>
      <c r="D384" s="3"/>
      <c r="E384" s="255"/>
      <c r="F384" s="3"/>
      <c r="G384" s="3"/>
      <c r="H384" s="3"/>
      <c r="I384" s="3"/>
      <c r="J384" s="3"/>
      <c r="K384" s="3"/>
      <c r="L384" s="3"/>
      <c r="M384" s="3"/>
      <c r="S384" s="12"/>
      <c r="T384" s="3"/>
      <c r="U384" s="3"/>
      <c r="V384" s="3"/>
      <c r="W384" s="3"/>
      <c r="X384" s="3"/>
      <c r="Y384" s="3"/>
    </row>
    <row r="385" spans="1:25" x14ac:dyDescent="0.25">
      <c r="A385" s="239"/>
      <c r="B385" s="9"/>
      <c r="C385" s="3"/>
      <c r="D385" s="3"/>
      <c r="E385" s="255"/>
      <c r="F385" s="3"/>
      <c r="G385" s="3"/>
      <c r="H385" s="3"/>
      <c r="I385" s="3"/>
      <c r="J385" s="3"/>
      <c r="K385" s="3"/>
      <c r="L385" s="3"/>
      <c r="M385" s="3"/>
      <c r="S385" s="12"/>
      <c r="T385" s="3"/>
      <c r="U385" s="3"/>
      <c r="V385" s="3"/>
      <c r="W385" s="3"/>
      <c r="X385" s="3"/>
      <c r="Y385" s="3"/>
    </row>
    <row r="386" spans="1:25" x14ac:dyDescent="0.25">
      <c r="A386" s="238"/>
      <c r="B386" s="3"/>
      <c r="C386" s="3"/>
      <c r="D386" s="3"/>
      <c r="E386" s="255"/>
      <c r="F386" s="3"/>
      <c r="G386" s="3"/>
      <c r="H386" s="3"/>
      <c r="I386" s="3"/>
      <c r="J386" s="3"/>
      <c r="K386" s="3"/>
      <c r="L386" s="3"/>
      <c r="M386" s="3"/>
      <c r="S386" s="12"/>
      <c r="T386" s="3"/>
      <c r="U386" s="3"/>
      <c r="V386" s="3"/>
      <c r="W386" s="3"/>
      <c r="X386" s="3"/>
      <c r="Y386" s="3"/>
    </row>
    <row r="387" spans="1:25" x14ac:dyDescent="0.25">
      <c r="A387" s="238"/>
      <c r="B387" s="3"/>
      <c r="C387" s="3"/>
      <c r="D387" s="3"/>
      <c r="E387" s="255"/>
      <c r="F387" s="3"/>
      <c r="G387" s="3"/>
      <c r="H387" s="3"/>
      <c r="I387" s="3"/>
      <c r="J387" s="3"/>
      <c r="K387" s="3"/>
      <c r="L387" s="3"/>
      <c r="M387" s="3"/>
      <c r="S387" s="12"/>
      <c r="T387" s="3"/>
      <c r="U387" s="3"/>
      <c r="V387" s="3"/>
      <c r="W387" s="3"/>
      <c r="X387" s="3"/>
      <c r="Y387" s="3"/>
    </row>
    <row r="388" spans="1:25" x14ac:dyDescent="0.25">
      <c r="A388" s="238"/>
      <c r="B388" s="3"/>
      <c r="C388" s="3"/>
      <c r="D388" s="3"/>
      <c r="E388" s="25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12"/>
      <c r="R388" s="12"/>
      <c r="S388" s="12"/>
      <c r="T388" s="3"/>
      <c r="U388" s="3"/>
      <c r="V388" s="3"/>
      <c r="W388" s="3"/>
      <c r="X388" s="3"/>
      <c r="Y388" s="3"/>
    </row>
    <row r="389" spans="1:25" x14ac:dyDescent="0.25">
      <c r="A389" s="238"/>
      <c r="B389" s="3"/>
      <c r="C389" s="3"/>
      <c r="D389" s="3"/>
      <c r="E389" s="25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12"/>
      <c r="R389" s="12"/>
      <c r="S389" s="12"/>
      <c r="T389" s="3"/>
      <c r="U389" s="3"/>
      <c r="V389" s="3"/>
      <c r="W389" s="3"/>
      <c r="X389" s="3"/>
      <c r="Y389" s="3"/>
    </row>
    <row r="390" spans="1:25" x14ac:dyDescent="0.25">
      <c r="A390" s="238"/>
      <c r="B390" s="3"/>
      <c r="C390" s="3"/>
      <c r="D390" s="3"/>
      <c r="E390" s="25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12"/>
      <c r="R390" s="12"/>
      <c r="S390" s="12"/>
      <c r="T390" s="3"/>
      <c r="U390" s="3"/>
      <c r="V390" s="3"/>
      <c r="W390" s="3"/>
      <c r="X390" s="3"/>
      <c r="Y390" s="3"/>
    </row>
    <row r="391" spans="1:25" x14ac:dyDescent="0.25">
      <c r="A391" s="238"/>
      <c r="B391" s="3"/>
      <c r="C391" s="3"/>
      <c r="D391" s="3"/>
      <c r="E391" s="25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12"/>
      <c r="R391" s="12"/>
      <c r="S391" s="12"/>
      <c r="T391" s="3"/>
      <c r="U391" s="3"/>
      <c r="V391" s="3"/>
      <c r="W391" s="3"/>
      <c r="X391" s="3"/>
      <c r="Y391" s="3"/>
    </row>
  </sheetData>
  <mergeCells count="11">
    <mergeCell ref="A3:I3"/>
    <mergeCell ref="A2:I2"/>
    <mergeCell ref="A1:I1"/>
    <mergeCell ref="AZ5:BL5"/>
    <mergeCell ref="C5:E5"/>
    <mergeCell ref="F5:G5"/>
    <mergeCell ref="H5:I5"/>
    <mergeCell ref="J5:L5"/>
    <mergeCell ref="M5:Y5"/>
    <mergeCell ref="Z5:AL5"/>
    <mergeCell ref="AM5:AY5"/>
  </mergeCells>
  <phoneticPr fontId="1" type="noConversion"/>
  <conditionalFormatting sqref="E9:E191">
    <cfRule type="cellIs" dxfId="0" priority="2" operator="between">
      <formula>700</formula>
      <formula>1000000</formula>
    </cfRule>
  </conditionalFormatting>
  <pageMargins left="0.75" right="0.75" top="1" bottom="1" header="0.5" footer="0.5"/>
  <pageSetup paperSize="9"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U27" sqref="U27"/>
    </sheetView>
  </sheetViews>
  <sheetFormatPr defaultRowHeight="13.2" x14ac:dyDescent="0.25"/>
  <sheetData/>
  <phoneticPr fontId="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"/>
  <sheetViews>
    <sheetView tabSelected="1" view="pageBreakPreview" zoomScale="70" zoomScaleNormal="80" zoomScaleSheetLayoutView="70" workbookViewId="0">
      <pane ySplit="3" topLeftCell="A268" activePane="bottomLeft" state="frozen"/>
      <selection pane="bottomLeft" activeCell="AB10" sqref="AB10"/>
    </sheetView>
  </sheetViews>
  <sheetFormatPr defaultRowHeight="13.2" x14ac:dyDescent="0.25"/>
  <cols>
    <col min="13" max="13" width="3.77734375" customWidth="1"/>
    <col min="26" max="26" width="3.77734375" customWidth="1"/>
  </cols>
  <sheetData>
    <row r="1" spans="1:26" s="20" customFormat="1" ht="33.6" thickBot="1" x14ac:dyDescent="0.65">
      <c r="A1" s="282" t="s">
        <v>102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3"/>
      <c r="N1" s="282" t="s">
        <v>2</v>
      </c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3"/>
    </row>
    <row r="2" spans="1:26" ht="13.8" hidden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 spans="1:26" s="21" customFormat="1" ht="28.8" thickBot="1" x14ac:dyDescent="0.55000000000000004">
      <c r="A3" s="284" t="s">
        <v>271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6"/>
      <c r="N3" s="287" t="s">
        <v>271</v>
      </c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9"/>
    </row>
    <row r="4" spans="1:26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5"/>
    </row>
    <row r="5" spans="1:26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5"/>
    </row>
    <row r="6" spans="1:26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5"/>
    </row>
    <row r="7" spans="1:26" x14ac:dyDescent="0.2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5"/>
    </row>
    <row r="8" spans="1:26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3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5"/>
    </row>
    <row r="9" spans="1:26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5"/>
    </row>
    <row r="10" spans="1:26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3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5"/>
    </row>
    <row r="11" spans="1:26" x14ac:dyDescent="0.25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3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5"/>
    </row>
    <row r="12" spans="1:26" x14ac:dyDescent="0.25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3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5"/>
    </row>
    <row r="13" spans="1:26" x14ac:dyDescent="0.25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3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5"/>
    </row>
    <row r="14" spans="1:26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3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5"/>
    </row>
    <row r="15" spans="1:26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5"/>
    </row>
    <row r="16" spans="1:26" x14ac:dyDescent="0.25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3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5"/>
    </row>
    <row r="17" spans="1:26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3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5"/>
    </row>
    <row r="18" spans="1:26" x14ac:dyDescent="0.2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3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5"/>
    </row>
    <row r="19" spans="1:26" x14ac:dyDescent="0.2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3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5"/>
    </row>
    <row r="20" spans="1:26" x14ac:dyDescent="0.2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3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5"/>
    </row>
    <row r="21" spans="1:26" x14ac:dyDescent="0.2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3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5"/>
    </row>
    <row r="22" spans="1:26" x14ac:dyDescent="0.25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5"/>
    </row>
    <row r="23" spans="1:26" x14ac:dyDescent="0.25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3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5"/>
    </row>
    <row r="24" spans="1:26" x14ac:dyDescent="0.25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3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5"/>
    </row>
    <row r="25" spans="1:26" x14ac:dyDescent="0.2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3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5"/>
    </row>
    <row r="26" spans="1:26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3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5"/>
    </row>
    <row r="27" spans="1:26" x14ac:dyDescent="0.25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3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5"/>
    </row>
    <row r="28" spans="1:26" x14ac:dyDescent="0.25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3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5"/>
    </row>
    <row r="29" spans="1:26" x14ac:dyDescent="0.2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3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5"/>
    </row>
    <row r="30" spans="1:26" x14ac:dyDescent="0.25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3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5"/>
    </row>
    <row r="31" spans="1:26" x14ac:dyDescent="0.25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5"/>
    </row>
    <row r="32" spans="1:26" x14ac:dyDescent="0.2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5"/>
    </row>
    <row r="33" spans="1:26" x14ac:dyDescent="0.25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3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5"/>
    </row>
    <row r="34" spans="1:26" x14ac:dyDescent="0.2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3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  <row r="35" spans="1:26" x14ac:dyDescent="0.2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3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5"/>
    </row>
    <row r="36" spans="1:26" x14ac:dyDescent="0.2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3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5"/>
    </row>
    <row r="37" spans="1:26" x14ac:dyDescent="0.2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3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5"/>
    </row>
    <row r="38" spans="1:26" x14ac:dyDescent="0.2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3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5"/>
    </row>
    <row r="39" spans="1:26" x14ac:dyDescent="0.2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3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5"/>
    </row>
    <row r="40" spans="1:26" x14ac:dyDescent="0.2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3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</row>
    <row r="41" spans="1:26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5"/>
    </row>
    <row r="42" spans="1:26" x14ac:dyDescent="0.2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3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5"/>
    </row>
    <row r="43" spans="1:26" x14ac:dyDescent="0.2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3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5"/>
    </row>
    <row r="44" spans="1:26" x14ac:dyDescent="0.2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3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</row>
    <row r="45" spans="1:26" x14ac:dyDescent="0.2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3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5"/>
    </row>
    <row r="46" spans="1:26" x14ac:dyDescent="0.2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3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</row>
    <row r="47" spans="1:26" x14ac:dyDescent="0.2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3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5"/>
    </row>
    <row r="48" spans="1:26" x14ac:dyDescent="0.2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3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5"/>
    </row>
    <row r="49" spans="1:26" x14ac:dyDescent="0.25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3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5"/>
    </row>
    <row r="50" spans="1:26" x14ac:dyDescent="0.2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3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5"/>
    </row>
    <row r="51" spans="1:26" x14ac:dyDescent="0.2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5"/>
    </row>
    <row r="52" spans="1:26" x14ac:dyDescent="0.2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3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5"/>
    </row>
    <row r="53" spans="1:26" x14ac:dyDescent="0.2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3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5"/>
    </row>
    <row r="54" spans="1:26" x14ac:dyDescent="0.2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3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5"/>
    </row>
    <row r="55" spans="1:26" x14ac:dyDescent="0.25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3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5"/>
    </row>
    <row r="56" spans="1:26" x14ac:dyDescent="0.25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3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5"/>
    </row>
    <row r="57" spans="1:26" x14ac:dyDescent="0.25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3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5"/>
    </row>
    <row r="58" spans="1:26" x14ac:dyDescent="0.25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3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5"/>
    </row>
    <row r="59" spans="1:26" x14ac:dyDescent="0.25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3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5"/>
    </row>
    <row r="60" spans="1:26" x14ac:dyDescent="0.25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3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5"/>
    </row>
    <row r="61" spans="1:26" x14ac:dyDescent="0.25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3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5"/>
    </row>
    <row r="62" spans="1:26" x14ac:dyDescent="0.25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5"/>
    </row>
    <row r="63" spans="1:26" x14ac:dyDescent="0.25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3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5"/>
    </row>
    <row r="64" spans="1:26" x14ac:dyDescent="0.2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3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5"/>
    </row>
    <row r="65" spans="1:26" x14ac:dyDescent="0.25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3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5"/>
    </row>
    <row r="66" spans="1:26" x14ac:dyDescent="0.25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3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5"/>
    </row>
    <row r="67" spans="1:26" x14ac:dyDescent="0.25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3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5"/>
    </row>
    <row r="68" spans="1:26" x14ac:dyDescent="0.25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3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5"/>
    </row>
    <row r="69" spans="1:26" x14ac:dyDescent="0.25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3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5"/>
    </row>
    <row r="70" spans="1:26" x14ac:dyDescent="0.25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3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5"/>
    </row>
    <row r="71" spans="1:26" x14ac:dyDescent="0.2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3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5"/>
    </row>
    <row r="72" spans="1:26" x14ac:dyDescent="0.25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3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5"/>
    </row>
    <row r="73" spans="1:26" x14ac:dyDescent="0.25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3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5"/>
    </row>
    <row r="74" spans="1:26" x14ac:dyDescent="0.25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3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5"/>
    </row>
    <row r="75" spans="1:26" x14ac:dyDescent="0.25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3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5"/>
    </row>
    <row r="76" spans="1:26" x14ac:dyDescent="0.25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3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5"/>
    </row>
    <row r="77" spans="1:26" x14ac:dyDescent="0.25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3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5"/>
    </row>
    <row r="78" spans="1:26" x14ac:dyDescent="0.25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3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5"/>
    </row>
    <row r="79" spans="1:26" x14ac:dyDescent="0.25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3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5"/>
    </row>
    <row r="80" spans="1:26" x14ac:dyDescent="0.2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3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5"/>
    </row>
    <row r="81" spans="1:26" x14ac:dyDescent="0.2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3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5"/>
    </row>
    <row r="82" spans="1:26" x14ac:dyDescent="0.2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3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5"/>
    </row>
    <row r="83" spans="1:26" x14ac:dyDescent="0.2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3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5"/>
    </row>
    <row r="84" spans="1:26" x14ac:dyDescent="0.2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3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5"/>
    </row>
    <row r="85" spans="1:26" x14ac:dyDescent="0.2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3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5"/>
    </row>
    <row r="86" spans="1:26" x14ac:dyDescent="0.25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3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5"/>
    </row>
    <row r="87" spans="1:26" x14ac:dyDescent="0.25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3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5"/>
    </row>
    <row r="88" spans="1:26" x14ac:dyDescent="0.25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3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5"/>
    </row>
    <row r="89" spans="1:26" x14ac:dyDescent="0.25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3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5"/>
    </row>
    <row r="90" spans="1:26" x14ac:dyDescent="0.25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3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5"/>
    </row>
    <row r="91" spans="1:26" x14ac:dyDescent="0.25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3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5"/>
    </row>
    <row r="92" spans="1:26" x14ac:dyDescent="0.25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3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5"/>
    </row>
    <row r="93" spans="1:26" x14ac:dyDescent="0.25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3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5"/>
    </row>
    <row r="94" spans="1:26" x14ac:dyDescent="0.25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3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5"/>
    </row>
    <row r="95" spans="1:26" x14ac:dyDescent="0.25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3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5"/>
    </row>
    <row r="96" spans="1:26" x14ac:dyDescent="0.25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3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5"/>
    </row>
    <row r="97" spans="1:26" x14ac:dyDescent="0.25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3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5"/>
    </row>
    <row r="98" spans="1:26" x14ac:dyDescent="0.25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3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5"/>
    </row>
    <row r="99" spans="1:26" x14ac:dyDescent="0.25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3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5"/>
    </row>
    <row r="100" spans="1:26" x14ac:dyDescent="0.25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3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5"/>
    </row>
    <row r="101" spans="1:26" x14ac:dyDescent="0.25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3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5"/>
    </row>
    <row r="102" spans="1:26" x14ac:dyDescent="0.25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3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5"/>
    </row>
    <row r="103" spans="1:26" x14ac:dyDescent="0.25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3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5"/>
    </row>
    <row r="104" spans="1:26" x14ac:dyDescent="0.25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3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5"/>
    </row>
    <row r="105" spans="1:26" x14ac:dyDescent="0.25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3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5"/>
    </row>
    <row r="106" spans="1:26" x14ac:dyDescent="0.25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3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5"/>
    </row>
    <row r="107" spans="1:26" x14ac:dyDescent="0.25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3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5"/>
    </row>
    <row r="108" spans="1:26" x14ac:dyDescent="0.25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3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5"/>
    </row>
    <row r="109" spans="1:26" x14ac:dyDescent="0.25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3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5"/>
    </row>
    <row r="110" spans="1:26" x14ac:dyDescent="0.25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3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5"/>
    </row>
    <row r="111" spans="1:26" x14ac:dyDescent="0.25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3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5"/>
    </row>
    <row r="112" spans="1:26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3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5"/>
    </row>
    <row r="113" spans="1:26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3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5"/>
    </row>
    <row r="114" spans="1:26" x14ac:dyDescent="0.25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3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5"/>
    </row>
    <row r="115" spans="1:26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3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5"/>
    </row>
    <row r="116" spans="1:26" x14ac:dyDescent="0.25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3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5"/>
    </row>
    <row r="117" spans="1:26" x14ac:dyDescent="0.25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3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5"/>
    </row>
    <row r="118" spans="1:26" x14ac:dyDescent="0.25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3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5"/>
    </row>
    <row r="119" spans="1:26" x14ac:dyDescent="0.25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3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5"/>
    </row>
    <row r="120" spans="1:26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3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5"/>
    </row>
    <row r="121" spans="1:26" x14ac:dyDescent="0.25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3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5"/>
    </row>
    <row r="122" spans="1:26" x14ac:dyDescent="0.25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3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5"/>
    </row>
    <row r="123" spans="1:26" x14ac:dyDescent="0.25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3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5"/>
    </row>
    <row r="124" spans="1:26" x14ac:dyDescent="0.25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3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5"/>
    </row>
    <row r="125" spans="1:26" x14ac:dyDescent="0.25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3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5"/>
    </row>
    <row r="126" spans="1:26" x14ac:dyDescent="0.25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3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5"/>
    </row>
    <row r="127" spans="1:26" x14ac:dyDescent="0.25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3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5"/>
    </row>
    <row r="128" spans="1:26" x14ac:dyDescent="0.25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3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5"/>
    </row>
    <row r="129" spans="1:26" x14ac:dyDescent="0.25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3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5"/>
    </row>
    <row r="130" spans="1:26" x14ac:dyDescent="0.25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3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5"/>
    </row>
    <row r="131" spans="1:26" x14ac:dyDescent="0.25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3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5"/>
    </row>
    <row r="132" spans="1:26" x14ac:dyDescent="0.25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3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5"/>
    </row>
    <row r="133" spans="1:26" x14ac:dyDescent="0.25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3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5"/>
    </row>
    <row r="134" spans="1:26" x14ac:dyDescent="0.25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3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5"/>
    </row>
    <row r="135" spans="1:26" x14ac:dyDescent="0.25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3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5"/>
    </row>
    <row r="136" spans="1:26" x14ac:dyDescent="0.25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3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5"/>
    </row>
    <row r="137" spans="1:26" x14ac:dyDescent="0.25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3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5"/>
    </row>
    <row r="138" spans="1:26" x14ac:dyDescent="0.25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3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5"/>
    </row>
    <row r="139" spans="1:26" x14ac:dyDescent="0.25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3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5"/>
    </row>
    <row r="140" spans="1:26" x14ac:dyDescent="0.25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3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5"/>
    </row>
    <row r="141" spans="1:26" x14ac:dyDescent="0.25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3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5"/>
    </row>
    <row r="142" spans="1:26" x14ac:dyDescent="0.25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3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5"/>
    </row>
    <row r="143" spans="1:26" x14ac:dyDescent="0.25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3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5"/>
    </row>
    <row r="144" spans="1:26" x14ac:dyDescent="0.25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3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5"/>
    </row>
    <row r="145" spans="1:26" x14ac:dyDescent="0.25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3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5"/>
    </row>
    <row r="146" spans="1:26" x14ac:dyDescent="0.25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3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5"/>
    </row>
    <row r="147" spans="1:26" x14ac:dyDescent="0.25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3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5"/>
    </row>
    <row r="148" spans="1:26" x14ac:dyDescent="0.25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3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5"/>
    </row>
    <row r="149" spans="1:26" x14ac:dyDescent="0.25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3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5"/>
    </row>
    <row r="150" spans="1:26" x14ac:dyDescent="0.25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3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5"/>
    </row>
    <row r="151" spans="1:26" x14ac:dyDescent="0.25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3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5"/>
    </row>
    <row r="152" spans="1:26" x14ac:dyDescent="0.25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3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5"/>
    </row>
    <row r="153" spans="1:26" x14ac:dyDescent="0.25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3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5"/>
    </row>
    <row r="154" spans="1:26" x14ac:dyDescent="0.25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3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5"/>
    </row>
    <row r="155" spans="1:26" x14ac:dyDescent="0.25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3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5"/>
    </row>
    <row r="156" spans="1:26" x14ac:dyDescent="0.25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3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5"/>
    </row>
    <row r="157" spans="1:26" x14ac:dyDescent="0.25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3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5"/>
    </row>
    <row r="158" spans="1:26" x14ac:dyDescent="0.25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3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5"/>
    </row>
    <row r="159" spans="1:26" x14ac:dyDescent="0.25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3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5"/>
    </row>
    <row r="160" spans="1:26" x14ac:dyDescent="0.25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3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5"/>
    </row>
    <row r="161" spans="1:26" x14ac:dyDescent="0.25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3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5"/>
    </row>
    <row r="162" spans="1:26" x14ac:dyDescent="0.25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3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5"/>
    </row>
    <row r="163" spans="1:26" x14ac:dyDescent="0.25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3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5"/>
    </row>
    <row r="164" spans="1:26" x14ac:dyDescent="0.25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3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5"/>
    </row>
    <row r="165" spans="1:26" x14ac:dyDescent="0.25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3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5"/>
    </row>
    <row r="166" spans="1:26" x14ac:dyDescent="0.25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3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5"/>
    </row>
    <row r="167" spans="1:26" x14ac:dyDescent="0.25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3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5"/>
    </row>
    <row r="168" spans="1:26" x14ac:dyDescent="0.25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3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5"/>
    </row>
    <row r="169" spans="1:26" x14ac:dyDescent="0.25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3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5"/>
    </row>
    <row r="170" spans="1:26" x14ac:dyDescent="0.25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3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5"/>
    </row>
    <row r="171" spans="1:26" x14ac:dyDescent="0.25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3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5"/>
    </row>
    <row r="172" spans="1:26" x14ac:dyDescent="0.25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3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5"/>
    </row>
    <row r="173" spans="1:26" x14ac:dyDescent="0.25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3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5"/>
    </row>
    <row r="174" spans="1:26" x14ac:dyDescent="0.25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3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5"/>
    </row>
    <row r="175" spans="1:26" x14ac:dyDescent="0.25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3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5"/>
    </row>
    <row r="176" spans="1:26" x14ac:dyDescent="0.25">
      <c r="A176" s="101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3"/>
      <c r="N176" s="103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5"/>
    </row>
    <row r="177" spans="1:26" x14ac:dyDescent="0.25">
      <c r="A177" s="101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3"/>
      <c r="N177" s="103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5"/>
    </row>
    <row r="178" spans="1:26" x14ac:dyDescent="0.25">
      <c r="A178" s="101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3"/>
      <c r="N178" s="103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5"/>
    </row>
    <row r="179" spans="1:26" x14ac:dyDescent="0.25">
      <c r="A179" s="101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3"/>
      <c r="N179" s="103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5"/>
    </row>
    <row r="180" spans="1:26" x14ac:dyDescent="0.25">
      <c r="A180" s="101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3"/>
      <c r="N180" s="103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5"/>
    </row>
    <row r="181" spans="1:26" x14ac:dyDescent="0.25">
      <c r="A181" s="101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3"/>
      <c r="N181" s="103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5"/>
    </row>
    <row r="182" spans="1:26" x14ac:dyDescent="0.25">
      <c r="A182" s="101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3"/>
      <c r="N182" s="103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5"/>
    </row>
    <row r="183" spans="1:26" x14ac:dyDescent="0.25">
      <c r="A183" s="101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3"/>
      <c r="N183" s="103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5"/>
    </row>
    <row r="184" spans="1:26" x14ac:dyDescent="0.25">
      <c r="A184" s="101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3"/>
      <c r="N184" s="103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5"/>
    </row>
    <row r="185" spans="1:26" x14ac:dyDescent="0.25">
      <c r="A185" s="101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3"/>
      <c r="N185" s="103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5"/>
    </row>
    <row r="186" spans="1:26" x14ac:dyDescent="0.25">
      <c r="A186" s="101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3"/>
      <c r="N186" s="103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5"/>
    </row>
    <row r="187" spans="1:26" x14ac:dyDescent="0.25">
      <c r="A187" s="101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3"/>
      <c r="N187" s="103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5"/>
    </row>
    <row r="188" spans="1:26" x14ac:dyDescent="0.25">
      <c r="A188" s="101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3"/>
      <c r="N188" s="103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5"/>
    </row>
    <row r="189" spans="1:26" x14ac:dyDescent="0.25">
      <c r="A189" s="101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3"/>
      <c r="N189" s="103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5"/>
    </row>
    <row r="190" spans="1:26" x14ac:dyDescent="0.25">
      <c r="A190" s="101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3"/>
      <c r="N190" s="103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5"/>
    </row>
    <row r="191" spans="1:26" x14ac:dyDescent="0.25">
      <c r="A191" s="101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3"/>
      <c r="N191" s="103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5"/>
    </row>
    <row r="192" spans="1:26" x14ac:dyDescent="0.25">
      <c r="A192" s="101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3"/>
      <c r="N192" s="103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5"/>
    </row>
    <row r="193" spans="1:26" x14ac:dyDescent="0.25">
      <c r="A193" s="101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3"/>
      <c r="N193" s="103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5"/>
    </row>
    <row r="194" spans="1:26" x14ac:dyDescent="0.25">
      <c r="A194" s="101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3"/>
      <c r="N194" s="103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5"/>
    </row>
    <row r="195" spans="1:26" x14ac:dyDescent="0.25">
      <c r="A195" s="101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3"/>
      <c r="N195" s="103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5"/>
    </row>
    <row r="196" spans="1:26" x14ac:dyDescent="0.25">
      <c r="A196" s="101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3"/>
      <c r="N196" s="103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5"/>
    </row>
    <row r="197" spans="1:26" x14ac:dyDescent="0.25">
      <c r="A197" s="101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3"/>
      <c r="N197" s="103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5"/>
    </row>
    <row r="198" spans="1:26" x14ac:dyDescent="0.25">
      <c r="A198" s="101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3"/>
      <c r="N198" s="103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5"/>
    </row>
    <row r="199" spans="1:26" x14ac:dyDescent="0.25">
      <c r="A199" s="101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3"/>
      <c r="N199" s="103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5"/>
    </row>
    <row r="200" spans="1:26" x14ac:dyDescent="0.25">
      <c r="A200" s="101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3"/>
      <c r="N200" s="103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5"/>
    </row>
    <row r="201" spans="1:26" x14ac:dyDescent="0.25">
      <c r="A201" s="101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3"/>
      <c r="N201" s="103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5"/>
    </row>
    <row r="202" spans="1:26" x14ac:dyDescent="0.25">
      <c r="A202" s="101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3"/>
      <c r="N202" s="103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5"/>
    </row>
    <row r="203" spans="1:26" x14ac:dyDescent="0.25">
      <c r="A203" s="101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3"/>
      <c r="N203" s="103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5"/>
    </row>
    <row r="204" spans="1:26" x14ac:dyDescent="0.25">
      <c r="A204" s="101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3"/>
      <c r="N204" s="103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5"/>
    </row>
    <row r="205" spans="1:26" x14ac:dyDescent="0.25">
      <c r="A205" s="101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3"/>
      <c r="N205" s="103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5"/>
    </row>
    <row r="206" spans="1:26" x14ac:dyDescent="0.25">
      <c r="A206" s="101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3"/>
      <c r="N206" s="103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5"/>
    </row>
    <row r="207" spans="1:26" x14ac:dyDescent="0.25">
      <c r="A207" s="101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3"/>
      <c r="N207" s="103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5"/>
    </row>
    <row r="208" spans="1:26" x14ac:dyDescent="0.25">
      <c r="A208" s="101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3"/>
      <c r="N208" s="103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5"/>
    </row>
    <row r="209" spans="1:26" x14ac:dyDescent="0.25">
      <c r="A209" s="101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3"/>
      <c r="N209" s="103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5"/>
    </row>
    <row r="210" spans="1:26" x14ac:dyDescent="0.25">
      <c r="A210" s="101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3"/>
      <c r="N210" s="103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5"/>
    </row>
    <row r="211" spans="1:26" x14ac:dyDescent="0.25">
      <c r="A211" s="101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3"/>
      <c r="N211" s="103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5"/>
    </row>
    <row r="212" spans="1:26" x14ac:dyDescent="0.25">
      <c r="A212" s="101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3"/>
      <c r="N212" s="103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5"/>
    </row>
    <row r="213" spans="1:26" x14ac:dyDescent="0.25">
      <c r="A213" s="101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3"/>
      <c r="N213" s="103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5"/>
    </row>
    <row r="214" spans="1:26" x14ac:dyDescent="0.25">
      <c r="A214" s="101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3"/>
      <c r="N214" s="103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5"/>
    </row>
    <row r="215" spans="1:26" x14ac:dyDescent="0.25">
      <c r="A215" s="101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3"/>
      <c r="N215" s="103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5"/>
    </row>
    <row r="216" spans="1:26" x14ac:dyDescent="0.25">
      <c r="A216" s="101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3"/>
      <c r="N216" s="103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5"/>
    </row>
    <row r="217" spans="1:26" x14ac:dyDescent="0.25">
      <c r="A217" s="101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3"/>
      <c r="N217" s="103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5"/>
    </row>
    <row r="218" spans="1:26" x14ac:dyDescent="0.25">
      <c r="A218" s="101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3"/>
      <c r="N218" s="103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5"/>
    </row>
    <row r="219" spans="1:26" x14ac:dyDescent="0.25">
      <c r="A219" s="101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3"/>
      <c r="N219" s="103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5"/>
    </row>
    <row r="220" spans="1:26" x14ac:dyDescent="0.25">
      <c r="A220" s="101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3"/>
      <c r="N220" s="103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5"/>
    </row>
    <row r="221" spans="1:26" x14ac:dyDescent="0.25">
      <c r="A221" s="101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3"/>
      <c r="N221" s="103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5"/>
    </row>
    <row r="222" spans="1:26" x14ac:dyDescent="0.25">
      <c r="A222" s="101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3"/>
      <c r="N222" s="103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5"/>
    </row>
    <row r="223" spans="1:26" x14ac:dyDescent="0.25">
      <c r="A223" s="101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3"/>
      <c r="N223" s="103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5"/>
    </row>
    <row r="224" spans="1:26" x14ac:dyDescent="0.25">
      <c r="A224" s="101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3"/>
      <c r="N224" s="103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5"/>
    </row>
    <row r="225" spans="1:26" x14ac:dyDescent="0.25">
      <c r="A225" s="101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3"/>
      <c r="N225" s="103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5"/>
    </row>
    <row r="226" spans="1:26" x14ac:dyDescent="0.25">
      <c r="A226" s="101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3"/>
      <c r="N226" s="103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5"/>
    </row>
    <row r="227" spans="1:26" x14ac:dyDescent="0.25">
      <c r="A227" s="101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3"/>
      <c r="N227" s="103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5"/>
    </row>
    <row r="228" spans="1:26" x14ac:dyDescent="0.25">
      <c r="A228" s="101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3"/>
      <c r="N228" s="103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5"/>
    </row>
    <row r="229" spans="1:26" x14ac:dyDescent="0.25">
      <c r="A229" s="101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3"/>
      <c r="N229" s="103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5"/>
    </row>
    <row r="230" spans="1:26" x14ac:dyDescent="0.25">
      <c r="A230" s="101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3"/>
      <c r="N230" s="103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5"/>
    </row>
    <row r="231" spans="1:26" x14ac:dyDescent="0.25">
      <c r="A231" s="101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3"/>
      <c r="N231" s="103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5"/>
    </row>
    <row r="232" spans="1:26" x14ac:dyDescent="0.25">
      <c r="A232" s="101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3"/>
      <c r="N232" s="103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5"/>
    </row>
    <row r="233" spans="1:26" x14ac:dyDescent="0.25">
      <c r="A233" s="101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3"/>
      <c r="N233" s="103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5"/>
    </row>
    <row r="234" spans="1:26" x14ac:dyDescent="0.25">
      <c r="A234" s="101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3"/>
      <c r="N234" s="103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5"/>
    </row>
    <row r="235" spans="1:26" x14ac:dyDescent="0.25">
      <c r="A235" s="101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3"/>
      <c r="N235" s="103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5"/>
    </row>
    <row r="236" spans="1:26" x14ac:dyDescent="0.25">
      <c r="A236" s="101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3"/>
      <c r="N236" s="103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5"/>
    </row>
    <row r="237" spans="1:26" x14ac:dyDescent="0.25">
      <c r="A237" s="101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3"/>
      <c r="N237" s="103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5"/>
    </row>
    <row r="238" spans="1:26" x14ac:dyDescent="0.25">
      <c r="A238" s="101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3"/>
      <c r="N238" s="103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5"/>
    </row>
    <row r="239" spans="1:26" x14ac:dyDescent="0.25">
      <c r="A239" s="101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3"/>
      <c r="N239" s="103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5"/>
    </row>
    <row r="240" spans="1:26" x14ac:dyDescent="0.25">
      <c r="A240" s="101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3"/>
      <c r="N240" s="103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5"/>
    </row>
    <row r="241" spans="1:26" x14ac:dyDescent="0.25">
      <c r="A241" s="101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3"/>
      <c r="N241" s="103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5"/>
    </row>
    <row r="242" spans="1:26" x14ac:dyDescent="0.25">
      <c r="A242" s="101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3"/>
      <c r="N242" s="103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5"/>
    </row>
    <row r="243" spans="1:26" x14ac:dyDescent="0.25">
      <c r="A243" s="101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3"/>
      <c r="N243" s="103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5"/>
    </row>
    <row r="244" spans="1:26" x14ac:dyDescent="0.25">
      <c r="A244" s="101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3"/>
      <c r="N244" s="103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5"/>
    </row>
    <row r="245" spans="1:26" x14ac:dyDescent="0.25">
      <c r="A245" s="101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3"/>
      <c r="N245" s="103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5"/>
    </row>
    <row r="246" spans="1:26" x14ac:dyDescent="0.25">
      <c r="A246" s="101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3"/>
      <c r="N246" s="103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5"/>
    </row>
    <row r="247" spans="1:26" x14ac:dyDescent="0.25">
      <c r="A247" s="101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3"/>
      <c r="N247" s="103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5"/>
    </row>
    <row r="248" spans="1:26" x14ac:dyDescent="0.25">
      <c r="A248" s="101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3"/>
      <c r="N248" s="103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5"/>
    </row>
    <row r="249" spans="1:26" x14ac:dyDescent="0.25">
      <c r="A249" s="101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3"/>
      <c r="N249" s="103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5"/>
    </row>
    <row r="250" spans="1:26" x14ac:dyDescent="0.25">
      <c r="A250" s="101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3"/>
      <c r="N250" s="103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5"/>
    </row>
    <row r="251" spans="1:26" x14ac:dyDescent="0.25">
      <c r="A251" s="101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3"/>
      <c r="N251" s="103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5"/>
    </row>
    <row r="252" spans="1:26" x14ac:dyDescent="0.25">
      <c r="A252" s="101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3"/>
      <c r="N252" s="103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5"/>
    </row>
    <row r="253" spans="1:26" x14ac:dyDescent="0.25">
      <c r="A253" s="101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3"/>
      <c r="N253" s="103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5"/>
    </row>
    <row r="254" spans="1:26" x14ac:dyDescent="0.25">
      <c r="A254" s="101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3"/>
      <c r="N254" s="103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5"/>
    </row>
    <row r="255" spans="1:26" x14ac:dyDescent="0.25">
      <c r="A255" s="101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3"/>
      <c r="N255" s="103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5"/>
    </row>
    <row r="256" spans="1:26" x14ac:dyDescent="0.25">
      <c r="A256" s="101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3"/>
      <c r="N256" s="103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5"/>
    </row>
    <row r="257" spans="1:26" x14ac:dyDescent="0.25">
      <c r="A257" s="101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3"/>
      <c r="N257" s="103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5"/>
    </row>
    <row r="258" spans="1:26" x14ac:dyDescent="0.25">
      <c r="A258" s="101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3"/>
      <c r="N258" s="103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5"/>
    </row>
    <row r="259" spans="1:26" x14ac:dyDescent="0.25">
      <c r="A259" s="101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3"/>
      <c r="N259" s="103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5"/>
    </row>
    <row r="260" spans="1:26" x14ac:dyDescent="0.25">
      <c r="A260" s="101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3"/>
      <c r="N260" s="103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5"/>
    </row>
    <row r="261" spans="1:26" x14ac:dyDescent="0.25">
      <c r="A261" s="101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3"/>
      <c r="N261" s="103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5"/>
    </row>
    <row r="262" spans="1:26" x14ac:dyDescent="0.25">
      <c r="A262" s="101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3"/>
      <c r="N262" s="103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5"/>
    </row>
    <row r="263" spans="1:26" x14ac:dyDescent="0.25">
      <c r="A263" s="101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3"/>
      <c r="N263" s="103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5"/>
    </row>
    <row r="264" spans="1:26" x14ac:dyDescent="0.25">
      <c r="A264" s="101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3"/>
      <c r="N264" s="103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5"/>
    </row>
    <row r="265" spans="1:26" x14ac:dyDescent="0.25">
      <c r="A265" s="101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3"/>
      <c r="N265" s="103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5"/>
    </row>
    <row r="266" spans="1:26" x14ac:dyDescent="0.25">
      <c r="A266" s="101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3"/>
      <c r="N266" s="103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5"/>
    </row>
    <row r="267" spans="1:26" x14ac:dyDescent="0.25">
      <c r="A267" s="101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3"/>
      <c r="N267" s="103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5"/>
    </row>
    <row r="268" spans="1:26" x14ac:dyDescent="0.25">
      <c r="A268" s="101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3"/>
      <c r="N268" s="103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5"/>
    </row>
    <row r="269" spans="1:26" x14ac:dyDescent="0.25">
      <c r="A269" s="101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3"/>
      <c r="N269" s="103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5"/>
    </row>
    <row r="270" spans="1:26" x14ac:dyDescent="0.25">
      <c r="A270" s="101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3"/>
      <c r="N270" s="103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5"/>
    </row>
    <row r="271" spans="1:26" x14ac:dyDescent="0.25">
      <c r="A271" s="101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3"/>
      <c r="N271" s="103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5"/>
    </row>
    <row r="272" spans="1:26" x14ac:dyDescent="0.25">
      <c r="A272" s="101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3"/>
      <c r="N272" s="103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5"/>
    </row>
    <row r="273" spans="1:26" x14ac:dyDescent="0.25">
      <c r="A273" s="101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3"/>
      <c r="N273" s="103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5"/>
    </row>
    <row r="274" spans="1:26" x14ac:dyDescent="0.25">
      <c r="A274" s="101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3"/>
      <c r="N274" s="103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5"/>
    </row>
    <row r="275" spans="1:26" x14ac:dyDescent="0.25">
      <c r="A275" s="101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3"/>
      <c r="N275" s="103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5"/>
    </row>
    <row r="276" spans="1:26" x14ac:dyDescent="0.25">
      <c r="A276" s="101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3"/>
      <c r="N276" s="103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5"/>
    </row>
    <row r="277" spans="1:26" x14ac:dyDescent="0.25">
      <c r="A277" s="101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3"/>
      <c r="N277" s="103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5"/>
    </row>
    <row r="278" spans="1:26" x14ac:dyDescent="0.25">
      <c r="A278" s="101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3"/>
      <c r="N278" s="103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5"/>
    </row>
    <row r="279" spans="1:26" x14ac:dyDescent="0.25">
      <c r="A279" s="101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3"/>
      <c r="N279" s="103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5"/>
    </row>
    <row r="280" spans="1:26" x14ac:dyDescent="0.25">
      <c r="A280" s="101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3"/>
      <c r="N280" s="103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5"/>
    </row>
    <row r="281" spans="1:26" x14ac:dyDescent="0.25">
      <c r="A281" s="101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3"/>
      <c r="N281" s="103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5"/>
    </row>
    <row r="282" spans="1:26" x14ac:dyDescent="0.25">
      <c r="A282" s="101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3"/>
      <c r="N282" s="103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5"/>
    </row>
    <row r="283" spans="1:26" x14ac:dyDescent="0.25">
      <c r="A283" s="101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3"/>
      <c r="N283" s="103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5"/>
    </row>
    <row r="284" spans="1:26" x14ac:dyDescent="0.25">
      <c r="A284" s="101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3"/>
      <c r="N284" s="103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5"/>
    </row>
    <row r="285" spans="1:26" x14ac:dyDescent="0.25">
      <c r="A285" s="101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3"/>
      <c r="N285" s="103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5"/>
    </row>
    <row r="286" spans="1:26" x14ac:dyDescent="0.25">
      <c r="A286" s="101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3"/>
      <c r="N286" s="103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5"/>
    </row>
    <row r="287" spans="1:26" x14ac:dyDescent="0.25">
      <c r="A287" s="101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3"/>
      <c r="N287" s="103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5"/>
    </row>
    <row r="288" spans="1:26" x14ac:dyDescent="0.25">
      <c r="A288" s="101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3"/>
      <c r="N288" s="103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5"/>
    </row>
    <row r="289" spans="1:26" x14ac:dyDescent="0.25">
      <c r="A289" s="101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3"/>
      <c r="N289" s="103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5"/>
    </row>
    <row r="290" spans="1:26" x14ac:dyDescent="0.25">
      <c r="A290" s="101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3"/>
      <c r="N290" s="103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5"/>
    </row>
    <row r="291" spans="1:26" x14ac:dyDescent="0.25">
      <c r="A291" s="101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3"/>
      <c r="N291" s="103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5"/>
    </row>
    <row r="292" spans="1:26" x14ac:dyDescent="0.25">
      <c r="A292" s="101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3"/>
      <c r="N292" s="103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5"/>
    </row>
    <row r="293" spans="1:26" x14ac:dyDescent="0.25">
      <c r="A293" s="101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3"/>
      <c r="N293" s="103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5"/>
    </row>
    <row r="294" spans="1:26" x14ac:dyDescent="0.25">
      <c r="A294" s="101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3"/>
      <c r="N294" s="103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5"/>
    </row>
    <row r="295" spans="1:26" x14ac:dyDescent="0.25">
      <c r="A295" s="101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3"/>
      <c r="N295" s="103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5"/>
    </row>
    <row r="296" spans="1:26" x14ac:dyDescent="0.25">
      <c r="A296" s="101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3"/>
      <c r="N296" s="103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5"/>
    </row>
    <row r="297" spans="1:26" x14ac:dyDescent="0.25">
      <c r="A297" s="101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3"/>
      <c r="N297" s="103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5"/>
    </row>
    <row r="298" spans="1:26" x14ac:dyDescent="0.25">
      <c r="A298" s="101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3"/>
      <c r="N298" s="103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5"/>
    </row>
    <row r="299" spans="1:26" x14ac:dyDescent="0.25">
      <c r="A299" s="101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3"/>
      <c r="N299" s="103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5"/>
    </row>
    <row r="300" spans="1:26" x14ac:dyDescent="0.25">
      <c r="A300" s="101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3"/>
      <c r="N300" s="103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5"/>
    </row>
    <row r="301" spans="1:26" x14ac:dyDescent="0.25">
      <c r="A301" s="101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3"/>
      <c r="N301" s="103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5"/>
    </row>
    <row r="302" spans="1:26" x14ac:dyDescent="0.25">
      <c r="A302" s="101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3"/>
      <c r="N302" s="103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5"/>
    </row>
    <row r="303" spans="1:26" x14ac:dyDescent="0.25">
      <c r="A303" s="101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3"/>
      <c r="N303" s="103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5"/>
    </row>
    <row r="304" spans="1:26" x14ac:dyDescent="0.25">
      <c r="A304" s="101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3"/>
      <c r="N304" s="103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5"/>
    </row>
    <row r="305" spans="1:26" x14ac:dyDescent="0.25">
      <c r="A305" s="101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3"/>
      <c r="N305" s="103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5"/>
    </row>
    <row r="306" spans="1:26" x14ac:dyDescent="0.25">
      <c r="A306" s="101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3"/>
      <c r="N306" s="103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5"/>
    </row>
    <row r="307" spans="1:26" x14ac:dyDescent="0.25">
      <c r="A307" s="101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3"/>
      <c r="N307" s="103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5"/>
    </row>
    <row r="308" spans="1:26" x14ac:dyDescent="0.25">
      <c r="A308" s="101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3"/>
      <c r="N308" s="103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5"/>
    </row>
    <row r="309" spans="1:26" x14ac:dyDescent="0.25">
      <c r="A309" s="101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3"/>
      <c r="N309" s="103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5"/>
    </row>
    <row r="310" spans="1:26" x14ac:dyDescent="0.25">
      <c r="A310" s="101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3"/>
      <c r="N310" s="103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5"/>
    </row>
    <row r="311" spans="1:26" x14ac:dyDescent="0.25">
      <c r="A311" s="101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3"/>
      <c r="N311" s="103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5"/>
    </row>
    <row r="312" spans="1:26" x14ac:dyDescent="0.25">
      <c r="A312" s="101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3"/>
      <c r="N312" s="103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5"/>
    </row>
    <row r="313" spans="1:26" x14ac:dyDescent="0.25">
      <c r="A313" s="101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3"/>
      <c r="N313" s="103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5"/>
    </row>
    <row r="314" spans="1:26" x14ac:dyDescent="0.25">
      <c r="A314" s="101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3"/>
      <c r="N314" s="103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5"/>
    </row>
    <row r="315" spans="1:26" x14ac:dyDescent="0.25">
      <c r="A315" s="101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3"/>
      <c r="N315" s="103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5"/>
    </row>
    <row r="316" spans="1:26" x14ac:dyDescent="0.25">
      <c r="A316" s="101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3"/>
      <c r="N316" s="103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5"/>
    </row>
    <row r="317" spans="1:26" x14ac:dyDescent="0.25">
      <c r="A317" s="101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3"/>
      <c r="N317" s="103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5"/>
    </row>
    <row r="318" spans="1:26" x14ac:dyDescent="0.25">
      <c r="A318" s="101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3"/>
      <c r="N318" s="103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5"/>
    </row>
    <row r="319" spans="1:26" x14ac:dyDescent="0.25">
      <c r="A319" s="101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3"/>
      <c r="N319" s="103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5"/>
    </row>
    <row r="320" spans="1:26" x14ac:dyDescent="0.25">
      <c r="A320" s="101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3"/>
      <c r="N320" s="103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5"/>
    </row>
    <row r="321" spans="1:26" x14ac:dyDescent="0.25">
      <c r="A321" s="101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3"/>
      <c r="N321" s="103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5"/>
    </row>
    <row r="322" spans="1:26" x14ac:dyDescent="0.25">
      <c r="A322" s="101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3"/>
      <c r="N322" s="103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5"/>
    </row>
    <row r="323" spans="1:26" x14ac:dyDescent="0.25">
      <c r="A323" s="101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3"/>
      <c r="N323" s="103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5"/>
    </row>
    <row r="324" spans="1:26" x14ac:dyDescent="0.25">
      <c r="A324" s="101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3"/>
      <c r="N324" s="103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5"/>
    </row>
    <row r="325" spans="1:26" x14ac:dyDescent="0.25">
      <c r="A325" s="101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3"/>
      <c r="N325" s="103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5"/>
    </row>
    <row r="326" spans="1:26" x14ac:dyDescent="0.25">
      <c r="A326" s="101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3"/>
      <c r="N326" s="103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5"/>
    </row>
    <row r="327" spans="1:26" x14ac:dyDescent="0.25">
      <c r="A327" s="101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3"/>
      <c r="N327" s="103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5"/>
    </row>
    <row r="328" spans="1:26" x14ac:dyDescent="0.25">
      <c r="A328" s="101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3"/>
      <c r="N328" s="103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5"/>
    </row>
    <row r="329" spans="1:26" x14ac:dyDescent="0.25">
      <c r="A329" s="101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3"/>
      <c r="N329" s="103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5"/>
    </row>
    <row r="330" spans="1:26" x14ac:dyDescent="0.25">
      <c r="A330" s="101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3"/>
      <c r="N330" s="103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5"/>
    </row>
    <row r="331" spans="1:26" x14ac:dyDescent="0.25">
      <c r="A331" s="101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3"/>
      <c r="N331" s="103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5"/>
    </row>
    <row r="332" spans="1:26" x14ac:dyDescent="0.25">
      <c r="A332" s="101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3"/>
      <c r="N332" s="103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5"/>
    </row>
    <row r="333" spans="1:26" x14ac:dyDescent="0.25">
      <c r="A333" s="101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3"/>
      <c r="N333" s="103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5"/>
    </row>
    <row r="334" spans="1:26" x14ac:dyDescent="0.25">
      <c r="A334" s="101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3"/>
      <c r="N334" s="103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5"/>
    </row>
    <row r="335" spans="1:26" x14ac:dyDescent="0.25">
      <c r="A335" s="101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3"/>
      <c r="N335" s="103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5"/>
    </row>
    <row r="336" spans="1:26" x14ac:dyDescent="0.25">
      <c r="A336" s="101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3"/>
      <c r="N336" s="103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5"/>
    </row>
    <row r="337" spans="1:26" x14ac:dyDescent="0.25">
      <c r="A337" s="101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3"/>
      <c r="N337" s="103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5"/>
    </row>
    <row r="338" spans="1:26" x14ac:dyDescent="0.25">
      <c r="A338" s="101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3"/>
      <c r="N338" s="103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5"/>
    </row>
    <row r="339" spans="1:26" x14ac:dyDescent="0.25">
      <c r="A339" s="101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3"/>
      <c r="N339" s="103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5"/>
    </row>
    <row r="340" spans="1:26" x14ac:dyDescent="0.25">
      <c r="A340" s="101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3"/>
      <c r="N340" s="103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5"/>
    </row>
    <row r="341" spans="1:26" x14ac:dyDescent="0.25">
      <c r="A341" s="101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3"/>
      <c r="N341" s="103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5"/>
    </row>
    <row r="342" spans="1:26" x14ac:dyDescent="0.25">
      <c r="A342" s="101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3"/>
      <c r="N342" s="103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5"/>
    </row>
    <row r="343" spans="1:26" x14ac:dyDescent="0.25">
      <c r="A343" s="101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3"/>
      <c r="N343" s="103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5"/>
    </row>
    <row r="344" spans="1:26" x14ac:dyDescent="0.25">
      <c r="A344" s="101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3"/>
      <c r="N344" s="103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5"/>
    </row>
    <row r="345" spans="1:26" ht="13.8" thickBot="1" x14ac:dyDescent="0.3">
      <c r="A345" s="101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3"/>
      <c r="N345" s="104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7"/>
    </row>
    <row r="346" spans="1:26" x14ac:dyDescent="0.25">
      <c r="A346" s="102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</row>
    <row r="347" spans="1:26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</row>
    <row r="348" spans="1:26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</row>
    <row r="349" spans="1:26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</row>
    <row r="350" spans="1:26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</row>
    <row r="351" spans="1:26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</row>
    <row r="352" spans="1:26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</row>
    <row r="353" spans="1:13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</row>
    <row r="354" spans="1:13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</row>
    <row r="355" spans="1:13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</row>
    <row r="356" spans="1:13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</row>
    <row r="357" spans="1:13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</row>
    <row r="358" spans="1:13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</row>
    <row r="359" spans="1:13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</row>
    <row r="360" spans="1:13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</row>
    <row r="361" spans="1:13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</row>
    <row r="362" spans="1:13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</row>
    <row r="363" spans="1:13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</row>
    <row r="364" spans="1:13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</row>
    <row r="365" spans="1:13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</row>
    <row r="366" spans="1:13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</row>
    <row r="367" spans="1:13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</row>
    <row r="368" spans="1:13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</row>
    <row r="369" spans="1:13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</row>
    <row r="370" spans="1:13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</row>
    <row r="371" spans="1:13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</row>
    <row r="372" spans="1:13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</row>
    <row r="373" spans="1:13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</row>
    <row r="374" spans="1:13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</row>
    <row r="375" spans="1:13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</row>
    <row r="376" spans="1:13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</row>
    <row r="377" spans="1:13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</row>
    <row r="378" spans="1:13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</row>
    <row r="379" spans="1:13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</row>
    <row r="380" spans="1:13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</row>
    <row r="381" spans="1:13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</row>
    <row r="382" spans="1:13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</row>
    <row r="383" spans="1:13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</row>
    <row r="384" spans="1:13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</row>
    <row r="385" spans="1:13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</row>
    <row r="386" spans="1:13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</row>
    <row r="387" spans="1:13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</row>
    <row r="388" spans="1:13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</row>
    <row r="389" spans="1:13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</row>
    <row r="390" spans="1:13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</row>
    <row r="391" spans="1:13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</row>
    <row r="392" spans="1:13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</row>
    <row r="393" spans="1:13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</row>
    <row r="394" spans="1:13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</row>
    <row r="395" spans="1:13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</row>
    <row r="396" spans="1:13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</row>
    <row r="397" spans="1:13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</row>
    <row r="398" spans="1:13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</row>
    <row r="399" spans="1:13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</row>
    <row r="400" spans="1:13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</row>
    <row r="401" spans="1:13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</row>
    <row r="402" spans="1:13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</row>
    <row r="403" spans="1:13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</row>
    <row r="404" spans="1:13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</row>
    <row r="405" spans="1:13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</row>
    <row r="406" spans="1:13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</row>
    <row r="407" spans="1:13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</row>
    <row r="408" spans="1:13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</row>
    <row r="409" spans="1:13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</row>
    <row r="410" spans="1:13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</row>
    <row r="411" spans="1:13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</row>
    <row r="412" spans="1:13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</row>
    <row r="413" spans="1:13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</row>
    <row r="414" spans="1:13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</row>
    <row r="415" spans="1:13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</row>
    <row r="416" spans="1:13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</row>
    <row r="417" spans="1:13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</row>
    <row r="418" spans="1:13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</row>
    <row r="419" spans="1:13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</row>
    <row r="420" spans="1:13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</row>
    <row r="421" spans="1:13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</row>
    <row r="422" spans="1:13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</row>
    <row r="423" spans="1:13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</row>
    <row r="424" spans="1:13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</row>
    <row r="425" spans="1:13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</row>
    <row r="426" spans="1:13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</row>
    <row r="427" spans="1:13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</row>
    <row r="428" spans="1:13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</row>
    <row r="429" spans="1:13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</row>
    <row r="430" spans="1:13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</row>
    <row r="431" spans="1:13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</row>
    <row r="432" spans="1:13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</row>
    <row r="433" spans="1:13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</row>
    <row r="434" spans="1:13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</row>
    <row r="435" spans="1:13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</row>
    <row r="436" spans="1:13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</row>
    <row r="437" spans="1:13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</row>
    <row r="438" spans="1:13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</row>
    <row r="439" spans="1:13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</row>
    <row r="440" spans="1:13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</row>
    <row r="441" spans="1:13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</row>
    <row r="442" spans="1:13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</row>
    <row r="443" spans="1:13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</row>
    <row r="444" spans="1:13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</row>
    <row r="445" spans="1:13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</row>
    <row r="446" spans="1:13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</row>
    <row r="447" spans="1:13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</row>
    <row r="448" spans="1:13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</row>
    <row r="449" spans="1:13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</row>
    <row r="450" spans="1:13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</row>
  </sheetData>
  <mergeCells count="4">
    <mergeCell ref="A1:M1"/>
    <mergeCell ref="A3:M3"/>
    <mergeCell ref="N1:Z1"/>
    <mergeCell ref="N3:Z3"/>
  </mergeCells>
  <phoneticPr fontId="1" type="noConversion"/>
  <pageMargins left="0.75" right="0.75" top="1" bottom="1" header="0.5" footer="0.5"/>
  <pageSetup paperSize="9" scale="38" orientation="portrait" r:id="rId1"/>
  <headerFooter alignWithMargins="0"/>
  <rowBreaks count="2" manualBreakCount="2">
    <brk id="59" max="25" man="1"/>
    <brk id="203" max="25" man="1"/>
  </rowBreaks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205"/>
  <sheetViews>
    <sheetView workbookViewId="0">
      <pane xSplit="1" ySplit="3" topLeftCell="Q185" activePane="bottomRight" state="frozen"/>
      <selection pane="topRight" activeCell="B1" sqref="B1"/>
      <selection pane="bottomLeft" activeCell="A4" sqref="A4"/>
      <selection pane="bottomRight" activeCell="U205" sqref="U188:U205"/>
    </sheetView>
  </sheetViews>
  <sheetFormatPr defaultRowHeight="13.2" x14ac:dyDescent="0.25"/>
  <cols>
    <col min="1" max="1" width="14" customWidth="1"/>
    <col min="4" max="4" width="12.21875" bestFit="1" customWidth="1"/>
    <col min="8" max="8" width="10.77734375" bestFit="1" customWidth="1"/>
    <col min="10" max="10" width="10.5546875" customWidth="1"/>
    <col min="11" max="11" width="10.21875" customWidth="1"/>
    <col min="13" max="13" width="10.21875" customWidth="1"/>
    <col min="14" max="14" width="8.44140625" customWidth="1"/>
    <col min="28" max="28" width="5.77734375" customWidth="1"/>
    <col min="29" max="29" width="6" customWidth="1"/>
    <col min="30" max="30" width="5.5546875" customWidth="1"/>
    <col min="31" max="31" width="4.77734375" customWidth="1"/>
    <col min="32" max="33" width="5.5546875" customWidth="1"/>
    <col min="34" max="34" width="6.33203125" bestFit="1" customWidth="1"/>
    <col min="35" max="35" width="5.21875" customWidth="1"/>
    <col min="36" max="37" width="5.77734375" customWidth="1"/>
    <col min="38" max="38" width="5.5546875" customWidth="1"/>
    <col min="39" max="39" width="5.77734375" customWidth="1"/>
  </cols>
  <sheetData>
    <row r="1" spans="1:65" s="4" customFormat="1" ht="12.75" customHeight="1" thickBot="1" x14ac:dyDescent="0.3">
      <c r="A1" s="31" t="s">
        <v>67</v>
      </c>
      <c r="B1" s="276" t="s">
        <v>62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8"/>
      <c r="O1" s="276" t="s">
        <v>52</v>
      </c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8"/>
      <c r="AB1" s="279" t="s">
        <v>82</v>
      </c>
      <c r="AC1" s="280"/>
      <c r="AD1" s="290" t="s">
        <v>245</v>
      </c>
      <c r="AE1" s="280"/>
      <c r="AF1" s="290" t="s">
        <v>246</v>
      </c>
      <c r="AG1" s="291"/>
      <c r="AH1" s="280" t="s">
        <v>247</v>
      </c>
      <c r="AI1" s="280"/>
      <c r="AJ1" s="290" t="s">
        <v>84</v>
      </c>
      <c r="AK1" s="291"/>
      <c r="AL1" s="280" t="s">
        <v>248</v>
      </c>
      <c r="AM1" s="281"/>
      <c r="AN1" s="276" t="s">
        <v>64</v>
      </c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8"/>
      <c r="BA1" s="276" t="s">
        <v>63</v>
      </c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8"/>
    </row>
    <row r="2" spans="1:65" s="159" customFormat="1" ht="39.6" x14ac:dyDescent="0.25">
      <c r="A2" s="154"/>
      <c r="B2" s="155" t="s">
        <v>0</v>
      </c>
      <c r="C2" s="156" t="s">
        <v>65</v>
      </c>
      <c r="D2" s="156" t="s">
        <v>82</v>
      </c>
      <c r="E2" s="156" t="s">
        <v>53</v>
      </c>
      <c r="F2" s="157" t="s">
        <v>54</v>
      </c>
      <c r="G2" s="157" t="s">
        <v>84</v>
      </c>
      <c r="H2" s="157" t="s">
        <v>58</v>
      </c>
      <c r="I2" s="157" t="s">
        <v>55</v>
      </c>
      <c r="J2" s="157" t="s">
        <v>83</v>
      </c>
      <c r="K2" s="156" t="s">
        <v>87</v>
      </c>
      <c r="L2" s="156" t="s">
        <v>59</v>
      </c>
      <c r="M2" s="156" t="s">
        <v>60</v>
      </c>
      <c r="N2" s="158" t="s">
        <v>72</v>
      </c>
      <c r="O2" s="155" t="s">
        <v>0</v>
      </c>
      <c r="P2" s="156" t="s">
        <v>65</v>
      </c>
      <c r="Q2" s="156" t="s">
        <v>82</v>
      </c>
      <c r="R2" s="156" t="s">
        <v>53</v>
      </c>
      <c r="S2" s="157" t="s">
        <v>54</v>
      </c>
      <c r="T2" s="157" t="s">
        <v>84</v>
      </c>
      <c r="U2" s="157" t="s">
        <v>58</v>
      </c>
      <c r="V2" s="157" t="s">
        <v>55</v>
      </c>
      <c r="W2" s="157" t="s">
        <v>83</v>
      </c>
      <c r="X2" s="156" t="s">
        <v>87</v>
      </c>
      <c r="Y2" s="156" t="s">
        <v>59</v>
      </c>
      <c r="Z2" s="156" t="s">
        <v>60</v>
      </c>
      <c r="AA2" s="158" t="s">
        <v>72</v>
      </c>
      <c r="AB2" s="193" t="s">
        <v>235</v>
      </c>
      <c r="AC2" s="193" t="s">
        <v>236</v>
      </c>
      <c r="AD2" s="194" t="s">
        <v>235</v>
      </c>
      <c r="AE2" s="193" t="s">
        <v>236</v>
      </c>
      <c r="AF2" s="194" t="s">
        <v>235</v>
      </c>
      <c r="AG2" s="195" t="s">
        <v>236</v>
      </c>
      <c r="AH2" s="193" t="s">
        <v>235</v>
      </c>
      <c r="AI2" s="193" t="s">
        <v>236</v>
      </c>
      <c r="AJ2" s="194" t="s">
        <v>235</v>
      </c>
      <c r="AK2" s="195" t="s">
        <v>236</v>
      </c>
      <c r="AL2" s="193" t="s">
        <v>235</v>
      </c>
      <c r="AM2" s="196" t="s">
        <v>236</v>
      </c>
      <c r="AN2" s="155" t="s">
        <v>0</v>
      </c>
      <c r="AO2" s="156" t="s">
        <v>65</v>
      </c>
      <c r="AP2" s="156" t="s">
        <v>82</v>
      </c>
      <c r="AQ2" s="156" t="s">
        <v>53</v>
      </c>
      <c r="AR2" s="157" t="s">
        <v>54</v>
      </c>
      <c r="AS2" s="157" t="s">
        <v>84</v>
      </c>
      <c r="AT2" s="157" t="s">
        <v>58</v>
      </c>
      <c r="AU2" s="157" t="s">
        <v>55</v>
      </c>
      <c r="AV2" s="157" t="s">
        <v>83</v>
      </c>
      <c r="AW2" s="156" t="s">
        <v>87</v>
      </c>
      <c r="AX2" s="156" t="s">
        <v>59</v>
      </c>
      <c r="AY2" s="156" t="s">
        <v>60</v>
      </c>
      <c r="AZ2" s="158" t="s">
        <v>72</v>
      </c>
      <c r="BA2" s="155" t="s">
        <v>0</v>
      </c>
      <c r="BB2" s="156" t="s">
        <v>65</v>
      </c>
      <c r="BC2" s="156" t="s">
        <v>82</v>
      </c>
      <c r="BD2" s="156" t="s">
        <v>53</v>
      </c>
      <c r="BE2" s="157" t="s">
        <v>54</v>
      </c>
      <c r="BF2" s="157" t="s">
        <v>84</v>
      </c>
      <c r="BG2" s="157" t="s">
        <v>58</v>
      </c>
      <c r="BH2" s="157" t="s">
        <v>55</v>
      </c>
      <c r="BI2" s="157" t="s">
        <v>83</v>
      </c>
      <c r="BJ2" s="156" t="s">
        <v>87</v>
      </c>
      <c r="BK2" s="156" t="s">
        <v>59</v>
      </c>
      <c r="BL2" s="156" t="s">
        <v>60</v>
      </c>
      <c r="BM2" s="158" t="s">
        <v>72</v>
      </c>
    </row>
    <row r="3" spans="1:65" s="4" customFormat="1" ht="13.8" thickBot="1" x14ac:dyDescent="0.3">
      <c r="A3" s="61"/>
      <c r="B3" s="63"/>
      <c r="C3" s="56" t="s">
        <v>75</v>
      </c>
      <c r="D3" s="56" t="s">
        <v>88</v>
      </c>
      <c r="E3" s="56" t="s">
        <v>88</v>
      </c>
      <c r="F3" s="62" t="s">
        <v>75</v>
      </c>
      <c r="G3" s="62" t="s">
        <v>75</v>
      </c>
      <c r="H3" s="62" t="s">
        <v>75</v>
      </c>
      <c r="I3" s="62" t="s">
        <v>75</v>
      </c>
      <c r="J3" s="62" t="s">
        <v>76</v>
      </c>
      <c r="K3" s="62" t="s">
        <v>76</v>
      </c>
      <c r="L3" s="56" t="s">
        <v>61</v>
      </c>
      <c r="M3" s="56" t="s">
        <v>274</v>
      </c>
      <c r="N3" s="64" t="s">
        <v>91</v>
      </c>
      <c r="O3" s="63"/>
      <c r="P3" s="56" t="s">
        <v>75</v>
      </c>
      <c r="Q3" s="56" t="s">
        <v>88</v>
      </c>
      <c r="R3" s="56" t="s">
        <v>88</v>
      </c>
      <c r="S3" s="62" t="s">
        <v>75</v>
      </c>
      <c r="T3" s="62" t="s">
        <v>75</v>
      </c>
      <c r="U3" s="62" t="s">
        <v>75</v>
      </c>
      <c r="V3" s="62" t="s">
        <v>75</v>
      </c>
      <c r="W3" s="62" t="s">
        <v>76</v>
      </c>
      <c r="X3" s="62" t="s">
        <v>76</v>
      </c>
      <c r="Y3" s="56" t="s">
        <v>61</v>
      </c>
      <c r="Z3" s="56" t="s">
        <v>274</v>
      </c>
      <c r="AA3" s="64" t="s">
        <v>91</v>
      </c>
      <c r="AB3" s="197"/>
      <c r="AC3" s="197"/>
      <c r="AD3" s="198"/>
      <c r="AE3" s="197"/>
      <c r="AF3" s="198"/>
      <c r="AG3" s="199"/>
      <c r="AH3" s="197"/>
      <c r="AI3" s="197"/>
      <c r="AJ3" s="198"/>
      <c r="AK3" s="199"/>
      <c r="AL3" s="197"/>
      <c r="AM3" s="200"/>
      <c r="AN3" s="63"/>
      <c r="AO3" s="56" t="s">
        <v>75</v>
      </c>
      <c r="AP3" s="56" t="s">
        <v>88</v>
      </c>
      <c r="AQ3" s="56" t="s">
        <v>88</v>
      </c>
      <c r="AR3" s="62" t="s">
        <v>75</v>
      </c>
      <c r="AS3" s="62" t="s">
        <v>75</v>
      </c>
      <c r="AT3" s="62" t="s">
        <v>75</v>
      </c>
      <c r="AU3" s="62" t="s">
        <v>75</v>
      </c>
      <c r="AV3" s="62" t="s">
        <v>76</v>
      </c>
      <c r="AW3" s="62" t="s">
        <v>76</v>
      </c>
      <c r="AX3" s="56" t="s">
        <v>61</v>
      </c>
      <c r="AY3" s="56" t="s">
        <v>274</v>
      </c>
      <c r="AZ3" s="64" t="s">
        <v>91</v>
      </c>
      <c r="BA3" s="63"/>
      <c r="BB3" s="56" t="s">
        <v>75</v>
      </c>
      <c r="BC3" s="56" t="s">
        <v>88</v>
      </c>
      <c r="BD3" s="56" t="s">
        <v>88</v>
      </c>
      <c r="BE3" s="62" t="s">
        <v>75</v>
      </c>
      <c r="BF3" s="62" t="s">
        <v>75</v>
      </c>
      <c r="BG3" s="62" t="s">
        <v>75</v>
      </c>
      <c r="BH3" s="62" t="s">
        <v>75</v>
      </c>
      <c r="BI3" s="62" t="s">
        <v>76</v>
      </c>
      <c r="BJ3" s="62" t="s">
        <v>76</v>
      </c>
      <c r="BK3" s="56" t="s">
        <v>61</v>
      </c>
      <c r="BL3" s="56" t="s">
        <v>274</v>
      </c>
      <c r="BM3" s="64" t="s">
        <v>91</v>
      </c>
    </row>
    <row r="4" spans="1:65" x14ac:dyDescent="0.25">
      <c r="A4" s="65" t="s">
        <v>121</v>
      </c>
      <c r="B4" s="68">
        <v>0.64583333333333337</v>
      </c>
      <c r="C4" s="69"/>
      <c r="D4" s="70"/>
      <c r="E4" s="70"/>
      <c r="F4" s="70">
        <v>28.3</v>
      </c>
      <c r="G4" s="71"/>
      <c r="H4" s="71"/>
      <c r="I4" s="71"/>
      <c r="J4" s="71">
        <v>2100</v>
      </c>
      <c r="K4" s="71">
        <v>2500</v>
      </c>
      <c r="L4" s="71"/>
      <c r="M4" s="71">
        <v>981</v>
      </c>
      <c r="N4" s="72">
        <v>7.93</v>
      </c>
      <c r="O4" s="73">
        <v>0.65277777777777779</v>
      </c>
      <c r="P4" s="71"/>
      <c r="Q4" s="71"/>
      <c r="R4" s="71"/>
      <c r="S4" s="71">
        <v>27.1</v>
      </c>
      <c r="T4" s="71"/>
      <c r="U4" s="71"/>
      <c r="V4" s="71"/>
      <c r="W4" s="71">
        <v>2</v>
      </c>
      <c r="X4" s="71">
        <v>2</v>
      </c>
      <c r="Y4" s="71"/>
      <c r="Z4" s="71">
        <v>1171</v>
      </c>
      <c r="AA4" s="72">
        <v>8.08</v>
      </c>
      <c r="AB4" s="160"/>
      <c r="AC4" s="160"/>
      <c r="AD4" s="161"/>
      <c r="AE4" s="160"/>
      <c r="AF4" s="161"/>
      <c r="AG4" s="162"/>
      <c r="AH4" s="160"/>
      <c r="AI4" s="160"/>
      <c r="AJ4" s="161"/>
      <c r="AK4" s="162"/>
      <c r="AL4" s="160"/>
      <c r="AM4" s="163"/>
      <c r="AN4" s="73">
        <v>0.66319444444444442</v>
      </c>
      <c r="AO4" s="71"/>
      <c r="AP4" s="71"/>
      <c r="AQ4" s="71"/>
      <c r="AR4" s="71">
        <v>0.5</v>
      </c>
      <c r="AS4" s="71"/>
      <c r="AT4" s="71"/>
      <c r="AU4" s="71"/>
      <c r="AV4" s="71">
        <v>860</v>
      </c>
      <c r="AW4" s="71">
        <v>1400</v>
      </c>
      <c r="AX4" s="71"/>
      <c r="AY4" s="71">
        <v>2920</v>
      </c>
      <c r="AZ4" s="72">
        <v>7.29</v>
      </c>
      <c r="BA4" s="73">
        <v>0.66666666666666663</v>
      </c>
      <c r="BB4" s="71"/>
      <c r="BC4" s="71"/>
      <c r="BD4" s="71"/>
      <c r="BE4" s="71">
        <v>1.3</v>
      </c>
      <c r="BF4" s="71"/>
      <c r="BG4" s="71"/>
      <c r="BH4" s="71"/>
      <c r="BI4" s="71">
        <v>320</v>
      </c>
      <c r="BJ4" s="71">
        <v>590</v>
      </c>
      <c r="BK4" s="71"/>
      <c r="BL4" s="71">
        <v>3760</v>
      </c>
      <c r="BM4" s="72">
        <v>7.49</v>
      </c>
    </row>
    <row r="5" spans="1:65" x14ac:dyDescent="0.25">
      <c r="A5" s="66" t="s">
        <v>122</v>
      </c>
      <c r="B5" s="68">
        <v>0.62152777777777779</v>
      </c>
      <c r="C5" s="69">
        <v>14</v>
      </c>
      <c r="D5" s="70">
        <v>39</v>
      </c>
      <c r="E5" s="70">
        <v>0.21</v>
      </c>
      <c r="F5" s="70">
        <v>34.9</v>
      </c>
      <c r="G5" s="71">
        <v>47.2</v>
      </c>
      <c r="H5" s="71">
        <v>16.100000000000001</v>
      </c>
      <c r="I5" s="71">
        <v>15.34</v>
      </c>
      <c r="J5" s="71">
        <v>1030</v>
      </c>
      <c r="K5" s="71">
        <v>5100</v>
      </c>
      <c r="L5" s="71">
        <v>45</v>
      </c>
      <c r="M5" s="71">
        <v>1137</v>
      </c>
      <c r="N5" s="72">
        <v>7.62</v>
      </c>
      <c r="O5" s="73">
        <v>0.625</v>
      </c>
      <c r="P5" s="71">
        <v>2</v>
      </c>
      <c r="Q5" s="71">
        <v>1</v>
      </c>
      <c r="R5" s="71">
        <v>0.25</v>
      </c>
      <c r="S5" s="71">
        <v>33.299999999999997</v>
      </c>
      <c r="T5" s="71">
        <v>33.700000000000003</v>
      </c>
      <c r="U5" s="71">
        <v>14.04</v>
      </c>
      <c r="V5" s="71">
        <v>13.2</v>
      </c>
      <c r="W5" s="71">
        <v>10</v>
      </c>
      <c r="X5" s="71">
        <v>10</v>
      </c>
      <c r="Y5" s="71">
        <v>0.49299999999999999</v>
      </c>
      <c r="Z5" s="71">
        <v>1282</v>
      </c>
      <c r="AA5" s="72">
        <v>7.93</v>
      </c>
      <c r="AB5" s="160"/>
      <c r="AC5" s="160"/>
      <c r="AD5" s="161"/>
      <c r="AE5" s="160"/>
      <c r="AF5" s="161"/>
      <c r="AG5" s="162"/>
      <c r="AH5" s="160"/>
      <c r="AI5" s="160"/>
      <c r="AJ5" s="161"/>
      <c r="AK5" s="162"/>
      <c r="AL5" s="160"/>
      <c r="AM5" s="163"/>
      <c r="AN5" s="73">
        <v>0.63194444444444442</v>
      </c>
      <c r="AO5" s="71">
        <v>2</v>
      </c>
      <c r="AP5" s="71">
        <v>22.8</v>
      </c>
      <c r="AQ5" s="71">
        <v>5.2999999999999999E-2</v>
      </c>
      <c r="AR5" s="71">
        <v>0.4</v>
      </c>
      <c r="AS5" s="71">
        <v>0.6</v>
      </c>
      <c r="AT5" s="71">
        <v>7.9000000000000001E-2</v>
      </c>
      <c r="AU5" s="71">
        <v>8.3000000000000004E-2</v>
      </c>
      <c r="AV5" s="71">
        <v>2500</v>
      </c>
      <c r="AW5" s="71">
        <v>2100</v>
      </c>
      <c r="AX5" s="71">
        <v>3.93</v>
      </c>
      <c r="AY5" s="71">
        <v>20000</v>
      </c>
      <c r="AZ5" s="72">
        <v>7.07</v>
      </c>
      <c r="BA5" s="73">
        <v>0.63541666666666663</v>
      </c>
      <c r="BB5" s="71">
        <v>2</v>
      </c>
      <c r="BC5" s="71">
        <v>39</v>
      </c>
      <c r="BD5" s="71">
        <v>2E-3</v>
      </c>
      <c r="BE5" s="71">
        <v>0.4</v>
      </c>
      <c r="BF5" s="71">
        <v>0.6</v>
      </c>
      <c r="BG5" s="71">
        <v>0.113</v>
      </c>
      <c r="BH5" s="71">
        <v>0.10100000000000001</v>
      </c>
      <c r="BI5" s="71">
        <v>300</v>
      </c>
      <c r="BJ5" s="71">
        <v>390</v>
      </c>
      <c r="BK5" s="71">
        <v>2.06</v>
      </c>
      <c r="BL5" s="71">
        <v>39600</v>
      </c>
      <c r="BM5" s="72">
        <v>7.25</v>
      </c>
    </row>
    <row r="6" spans="1:65" x14ac:dyDescent="0.25">
      <c r="A6" s="66" t="s">
        <v>123</v>
      </c>
      <c r="B6" s="68">
        <v>0.4513888888888889</v>
      </c>
      <c r="C6" s="69"/>
      <c r="D6" s="70"/>
      <c r="E6" s="70"/>
      <c r="F6" s="70">
        <v>22.4</v>
      </c>
      <c r="G6" s="71"/>
      <c r="H6" s="71"/>
      <c r="I6" s="71"/>
      <c r="J6" s="71">
        <v>400</v>
      </c>
      <c r="K6" s="71">
        <v>1100</v>
      </c>
      <c r="L6" s="71"/>
      <c r="M6" s="71">
        <v>566</v>
      </c>
      <c r="N6" s="72">
        <v>7.57</v>
      </c>
      <c r="O6" s="73">
        <v>0.4548611111111111</v>
      </c>
      <c r="P6" s="71"/>
      <c r="Q6" s="71"/>
      <c r="R6" s="71"/>
      <c r="S6" s="71">
        <v>21.4</v>
      </c>
      <c r="T6" s="71"/>
      <c r="U6" s="71"/>
      <c r="V6" s="71"/>
      <c r="W6" s="71">
        <v>2</v>
      </c>
      <c r="X6" s="71">
        <v>3</v>
      </c>
      <c r="Y6" s="71"/>
      <c r="Z6" s="71">
        <v>547</v>
      </c>
      <c r="AA6" s="72">
        <v>7.95</v>
      </c>
      <c r="AB6" s="160"/>
      <c r="AC6" s="160"/>
      <c r="AD6" s="161"/>
      <c r="AE6" s="160"/>
      <c r="AF6" s="161"/>
      <c r="AG6" s="162"/>
      <c r="AH6" s="160"/>
      <c r="AI6" s="160"/>
      <c r="AJ6" s="161"/>
      <c r="AK6" s="162"/>
      <c r="AL6" s="160"/>
      <c r="AM6" s="163"/>
      <c r="AN6" s="73">
        <v>0.45833333333333331</v>
      </c>
      <c r="AO6" s="71"/>
      <c r="AP6" s="71"/>
      <c r="AQ6" s="71"/>
      <c r="AR6" s="71">
        <v>0.4</v>
      </c>
      <c r="AS6" s="71"/>
      <c r="AT6" s="71"/>
      <c r="AU6" s="71"/>
      <c r="AV6" s="71">
        <v>250</v>
      </c>
      <c r="AW6" s="71">
        <v>580</v>
      </c>
      <c r="AX6" s="71"/>
      <c r="AY6" s="71">
        <v>316</v>
      </c>
      <c r="AZ6" s="72">
        <v>6.44</v>
      </c>
      <c r="BA6" s="73">
        <v>0.46875</v>
      </c>
      <c r="BB6" s="71"/>
      <c r="BC6" s="71"/>
      <c r="BD6" s="71"/>
      <c r="BE6" s="71">
        <v>0.4</v>
      </c>
      <c r="BF6" s="71"/>
      <c r="BG6" s="71"/>
      <c r="BH6" s="71"/>
      <c r="BI6" s="71">
        <v>500</v>
      </c>
      <c r="BJ6" s="71">
        <v>580</v>
      </c>
      <c r="BK6" s="71"/>
      <c r="BL6" s="71">
        <v>550</v>
      </c>
      <c r="BM6" s="72">
        <v>6.44</v>
      </c>
    </row>
    <row r="7" spans="1:65" x14ac:dyDescent="0.25">
      <c r="A7" s="66" t="s">
        <v>124</v>
      </c>
      <c r="B7" s="68">
        <v>0.37152777777777773</v>
      </c>
      <c r="C7" s="69">
        <v>15</v>
      </c>
      <c r="D7" s="70">
        <v>27.666666670000001</v>
      </c>
      <c r="E7" s="70">
        <v>0.55000000000000004</v>
      </c>
      <c r="F7" s="70">
        <v>14.7</v>
      </c>
      <c r="G7" s="71">
        <v>20.2</v>
      </c>
      <c r="H7" s="71">
        <v>4.78</v>
      </c>
      <c r="I7" s="71">
        <v>3.88</v>
      </c>
      <c r="J7" s="71">
        <v>230</v>
      </c>
      <c r="K7" s="71">
        <v>400</v>
      </c>
      <c r="L7" s="71">
        <v>30.9</v>
      </c>
      <c r="M7" s="71">
        <v>429</v>
      </c>
      <c r="N7" s="72">
        <v>7.4</v>
      </c>
      <c r="O7" s="73">
        <v>0.37291666666666662</v>
      </c>
      <c r="P7" s="71">
        <v>4.2</v>
      </c>
      <c r="Q7" s="71">
        <v>1</v>
      </c>
      <c r="R7" s="71">
        <v>0.55000000000000004</v>
      </c>
      <c r="S7" s="71">
        <v>14</v>
      </c>
      <c r="T7" s="71">
        <v>15</v>
      </c>
      <c r="U7" s="71">
        <v>3.74</v>
      </c>
      <c r="V7" s="71">
        <v>3.419</v>
      </c>
      <c r="W7" s="71">
        <v>2</v>
      </c>
      <c r="X7" s="71">
        <v>31</v>
      </c>
      <c r="Y7" s="71">
        <v>0.47399999999999998</v>
      </c>
      <c r="Z7" s="71">
        <v>429</v>
      </c>
      <c r="AA7" s="72">
        <v>7.57</v>
      </c>
      <c r="AB7" s="160"/>
      <c r="AC7" s="160"/>
      <c r="AD7" s="161"/>
      <c r="AE7" s="160"/>
      <c r="AF7" s="161"/>
      <c r="AG7" s="162"/>
      <c r="AH7" s="160"/>
      <c r="AI7" s="160"/>
      <c r="AJ7" s="161"/>
      <c r="AK7" s="162"/>
      <c r="AL7" s="160"/>
      <c r="AM7" s="163"/>
      <c r="AN7" s="73">
        <v>0.38194444444444442</v>
      </c>
      <c r="AO7" s="71">
        <v>2</v>
      </c>
      <c r="AP7" s="71">
        <v>4.4000000000000004</v>
      </c>
      <c r="AQ7" s="71">
        <v>0.25</v>
      </c>
      <c r="AR7" s="71">
        <v>0.4</v>
      </c>
      <c r="AS7" s="71">
        <v>0.7</v>
      </c>
      <c r="AT7" s="71">
        <v>2.1000000000000001E-2</v>
      </c>
      <c r="AU7" s="71">
        <v>1.0999999999999999E-2</v>
      </c>
      <c r="AV7" s="71">
        <v>36</v>
      </c>
      <c r="AW7" s="71">
        <v>430</v>
      </c>
      <c r="AX7" s="71">
        <v>5.12</v>
      </c>
      <c r="AY7" s="71">
        <v>162</v>
      </c>
      <c r="AZ7" s="72">
        <v>6.42</v>
      </c>
      <c r="BA7" s="73">
        <v>0.38541666666666669</v>
      </c>
      <c r="BB7" s="71">
        <v>2</v>
      </c>
      <c r="BC7" s="71">
        <v>4.2</v>
      </c>
      <c r="BD7" s="71">
        <v>0.4</v>
      </c>
      <c r="BE7" s="71">
        <v>0.4</v>
      </c>
      <c r="BF7" s="71">
        <v>0.3</v>
      </c>
      <c r="BG7" s="71">
        <v>2.3E-2</v>
      </c>
      <c r="BH7" s="71">
        <v>1.2E-2</v>
      </c>
      <c r="BI7" s="71">
        <v>162</v>
      </c>
      <c r="BJ7" s="71">
        <v>570</v>
      </c>
      <c r="BK7" s="71">
        <v>5.9</v>
      </c>
      <c r="BL7" s="71">
        <v>195</v>
      </c>
      <c r="BM7" s="72">
        <v>6.32</v>
      </c>
    </row>
    <row r="8" spans="1:65" x14ac:dyDescent="0.25">
      <c r="A8" s="66" t="s">
        <v>125</v>
      </c>
      <c r="B8" s="68">
        <v>0.36805555555555558</v>
      </c>
      <c r="C8" s="69"/>
      <c r="D8" s="70"/>
      <c r="E8" s="70"/>
      <c r="F8" s="70">
        <v>15.3</v>
      </c>
      <c r="G8" s="71"/>
      <c r="H8" s="71"/>
      <c r="I8" s="71"/>
      <c r="J8" s="71">
        <v>2800</v>
      </c>
      <c r="K8" s="71">
        <v>4400</v>
      </c>
      <c r="L8" s="71"/>
      <c r="M8" s="71">
        <v>416</v>
      </c>
      <c r="N8" s="72">
        <v>7.41</v>
      </c>
      <c r="O8" s="73">
        <v>0.36944444444444446</v>
      </c>
      <c r="P8" s="71"/>
      <c r="Q8" s="71"/>
      <c r="R8" s="71"/>
      <c r="S8" s="71">
        <v>11.6</v>
      </c>
      <c r="T8" s="71"/>
      <c r="U8" s="71"/>
      <c r="V8" s="71"/>
      <c r="W8" s="71">
        <v>15</v>
      </c>
      <c r="X8" s="71">
        <v>50</v>
      </c>
      <c r="Y8" s="71"/>
      <c r="Z8" s="71">
        <v>384</v>
      </c>
      <c r="AA8" s="72">
        <v>7.22</v>
      </c>
      <c r="AB8" s="160"/>
      <c r="AC8" s="160"/>
      <c r="AD8" s="161"/>
      <c r="AE8" s="160"/>
      <c r="AF8" s="161"/>
      <c r="AG8" s="162"/>
      <c r="AH8" s="160"/>
      <c r="AI8" s="160"/>
      <c r="AJ8" s="161"/>
      <c r="AK8" s="162"/>
      <c r="AL8" s="160"/>
      <c r="AM8" s="163"/>
      <c r="AN8" s="73">
        <v>0.375</v>
      </c>
      <c r="AO8" s="71"/>
      <c r="AP8" s="71"/>
      <c r="AQ8" s="71"/>
      <c r="AR8" s="71">
        <v>0.4</v>
      </c>
      <c r="AS8" s="71"/>
      <c r="AT8" s="71"/>
      <c r="AU8" s="71"/>
      <c r="AV8" s="71">
        <v>10</v>
      </c>
      <c r="AW8" s="71">
        <v>660</v>
      </c>
      <c r="AX8" s="71"/>
      <c r="AY8" s="71">
        <v>158</v>
      </c>
      <c r="AZ8" s="72">
        <v>6.62</v>
      </c>
      <c r="BA8" s="73">
        <v>0.38194444444444442</v>
      </c>
      <c r="BB8" s="71"/>
      <c r="BC8" s="71"/>
      <c r="BD8" s="71"/>
      <c r="BE8" s="71">
        <v>0.4</v>
      </c>
      <c r="BF8" s="71"/>
      <c r="BG8" s="71"/>
      <c r="BH8" s="71"/>
      <c r="BI8" s="71">
        <v>27</v>
      </c>
      <c r="BJ8" s="71">
        <v>360</v>
      </c>
      <c r="BK8" s="71"/>
      <c r="BL8" s="71">
        <v>232</v>
      </c>
      <c r="BM8" s="72">
        <v>6.74</v>
      </c>
    </row>
    <row r="9" spans="1:65" x14ac:dyDescent="0.25">
      <c r="A9" s="66" t="s">
        <v>126</v>
      </c>
      <c r="B9" s="68">
        <v>0.34027777777777773</v>
      </c>
      <c r="C9" s="69">
        <v>28</v>
      </c>
      <c r="D9" s="70">
        <v>50.6</v>
      </c>
      <c r="E9" s="70">
        <v>0.15</v>
      </c>
      <c r="F9" s="70">
        <v>12.3</v>
      </c>
      <c r="G9" s="71">
        <v>21.05</v>
      </c>
      <c r="H9" s="71">
        <v>4.51</v>
      </c>
      <c r="I9" s="71">
        <v>2.9849999999999999</v>
      </c>
      <c r="J9" s="71">
        <v>1220</v>
      </c>
      <c r="K9" s="71">
        <v>8100</v>
      </c>
      <c r="L9" s="71">
        <v>30.6</v>
      </c>
      <c r="M9" s="71">
        <v>400</v>
      </c>
      <c r="N9" s="72">
        <v>7.48</v>
      </c>
      <c r="O9" s="73">
        <v>0.34375</v>
      </c>
      <c r="P9" s="71">
        <v>2</v>
      </c>
      <c r="Q9" s="71">
        <v>2.8</v>
      </c>
      <c r="R9" s="71">
        <v>0.16</v>
      </c>
      <c r="S9" s="71">
        <v>11.7</v>
      </c>
      <c r="T9" s="71">
        <v>12.51</v>
      </c>
      <c r="U9" s="71">
        <v>2.75</v>
      </c>
      <c r="V9" s="71">
        <v>2.7879999999999998</v>
      </c>
      <c r="W9" s="71">
        <v>10</v>
      </c>
      <c r="X9" s="71">
        <v>10</v>
      </c>
      <c r="Y9" s="71">
        <v>0.30299999999999999</v>
      </c>
      <c r="Z9" s="71">
        <v>384</v>
      </c>
      <c r="AA9" s="72">
        <v>7.73</v>
      </c>
      <c r="AB9" s="160"/>
      <c r="AC9" s="160"/>
      <c r="AD9" s="161"/>
      <c r="AE9" s="160"/>
      <c r="AF9" s="161"/>
      <c r="AG9" s="162"/>
      <c r="AH9" s="160"/>
      <c r="AI9" s="160"/>
      <c r="AJ9" s="161"/>
      <c r="AK9" s="162"/>
      <c r="AL9" s="160"/>
      <c r="AM9" s="163"/>
      <c r="AN9" s="73">
        <v>0.35902777777777778</v>
      </c>
      <c r="AO9" s="71">
        <v>2</v>
      </c>
      <c r="AP9" s="71">
        <v>1</v>
      </c>
      <c r="AQ9" s="71">
        <v>0.18</v>
      </c>
      <c r="AR9" s="71">
        <v>0.4</v>
      </c>
      <c r="AS9" s="71">
        <v>0.36</v>
      </c>
      <c r="AT9" s="71">
        <v>2.7E-2</v>
      </c>
      <c r="AU9" s="71">
        <v>1.2999999999999999E-2</v>
      </c>
      <c r="AV9" s="71">
        <v>9</v>
      </c>
      <c r="AW9" s="71">
        <v>690</v>
      </c>
      <c r="AX9" s="71">
        <v>7.13</v>
      </c>
      <c r="AY9" s="71">
        <v>141.5</v>
      </c>
      <c r="AZ9" s="72">
        <v>6.54</v>
      </c>
      <c r="BA9" s="73">
        <v>0.36458333333333331</v>
      </c>
      <c r="BB9" s="71">
        <v>2</v>
      </c>
      <c r="BC9" s="71">
        <v>1.6</v>
      </c>
      <c r="BD9" s="71">
        <v>0.19</v>
      </c>
      <c r="BE9" s="71">
        <v>0.4</v>
      </c>
      <c r="BF9" s="71">
        <v>0.42</v>
      </c>
      <c r="BG9" s="71">
        <v>6.0999999999999999E-2</v>
      </c>
      <c r="BH9" s="71">
        <v>4.1000000000000002E-2</v>
      </c>
      <c r="BI9" s="71">
        <v>10</v>
      </c>
      <c r="BJ9" s="71">
        <v>710</v>
      </c>
      <c r="BK9" s="71">
        <v>6.27</v>
      </c>
      <c r="BL9" s="71">
        <v>155.5</v>
      </c>
      <c r="BM9" s="72">
        <v>6.52</v>
      </c>
    </row>
    <row r="10" spans="1:65" x14ac:dyDescent="0.25">
      <c r="A10" s="66" t="s">
        <v>127</v>
      </c>
      <c r="B10" s="68">
        <v>0.39930555555555558</v>
      </c>
      <c r="C10" s="69"/>
      <c r="D10" s="70"/>
      <c r="E10" s="70"/>
      <c r="F10" s="70">
        <v>20.3</v>
      </c>
      <c r="G10" s="71"/>
      <c r="H10" s="71"/>
      <c r="I10" s="71"/>
      <c r="J10" s="71">
        <v>72</v>
      </c>
      <c r="K10" s="71">
        <v>380</v>
      </c>
      <c r="L10" s="71"/>
      <c r="M10" s="71">
        <v>739</v>
      </c>
      <c r="N10" s="72">
        <v>7.59</v>
      </c>
      <c r="O10" s="73">
        <v>0.40277777777777773</v>
      </c>
      <c r="P10" s="71"/>
      <c r="Q10" s="71"/>
      <c r="R10" s="71"/>
      <c r="S10" s="71">
        <v>19.600000000000001</v>
      </c>
      <c r="T10" s="71"/>
      <c r="U10" s="71"/>
      <c r="V10" s="71"/>
      <c r="W10" s="71">
        <v>2</v>
      </c>
      <c r="X10" s="71">
        <v>3</v>
      </c>
      <c r="Y10" s="71"/>
      <c r="Z10" s="71">
        <v>509</v>
      </c>
      <c r="AA10" s="72">
        <v>7.8</v>
      </c>
      <c r="AB10" s="160"/>
      <c r="AC10" s="160"/>
      <c r="AD10" s="161"/>
      <c r="AE10" s="160"/>
      <c r="AF10" s="161"/>
      <c r="AG10" s="162"/>
      <c r="AH10" s="160"/>
      <c r="AI10" s="160"/>
      <c r="AJ10" s="161"/>
      <c r="AK10" s="162"/>
      <c r="AL10" s="160"/>
      <c r="AM10" s="163"/>
      <c r="AN10" s="73" t="s">
        <v>128</v>
      </c>
      <c r="AO10" s="71"/>
      <c r="AP10" s="71"/>
      <c r="AQ10" s="71"/>
      <c r="AR10" s="71">
        <v>0.4</v>
      </c>
      <c r="AS10" s="71"/>
      <c r="AT10" s="71"/>
      <c r="AU10" s="71"/>
      <c r="AV10" s="71">
        <v>153</v>
      </c>
      <c r="AW10" s="71">
        <v>610</v>
      </c>
      <c r="AX10" s="71"/>
      <c r="AY10" s="71">
        <v>172.2</v>
      </c>
      <c r="AZ10" s="72">
        <v>6.68</v>
      </c>
      <c r="BA10" s="73">
        <v>0.41666666666666669</v>
      </c>
      <c r="BB10" s="71"/>
      <c r="BC10" s="71"/>
      <c r="BD10" s="71"/>
      <c r="BE10" s="71">
        <v>0.4</v>
      </c>
      <c r="BF10" s="71"/>
      <c r="BG10" s="71"/>
      <c r="BH10" s="71"/>
      <c r="BI10" s="71">
        <v>320</v>
      </c>
      <c r="BJ10" s="71">
        <v>470</v>
      </c>
      <c r="BK10" s="71"/>
      <c r="BL10" s="71">
        <v>473</v>
      </c>
      <c r="BM10" s="72">
        <v>6.54</v>
      </c>
    </row>
    <row r="11" spans="1:65" x14ac:dyDescent="0.25">
      <c r="A11" s="66" t="s">
        <v>129</v>
      </c>
      <c r="B11" s="68">
        <v>0.38194444444444442</v>
      </c>
      <c r="C11" s="69">
        <v>34</v>
      </c>
      <c r="D11" s="70">
        <v>59.5</v>
      </c>
      <c r="E11" s="70">
        <v>0.19</v>
      </c>
      <c r="F11" s="70">
        <v>13.6</v>
      </c>
      <c r="G11" s="71">
        <v>23.76</v>
      </c>
      <c r="H11" s="71">
        <v>8.6199999999999992</v>
      </c>
      <c r="I11" s="71">
        <v>7.1909999999999998</v>
      </c>
      <c r="J11" s="71">
        <v>450</v>
      </c>
      <c r="K11" s="71">
        <v>2100</v>
      </c>
      <c r="L11" s="71">
        <v>35.6</v>
      </c>
      <c r="M11" s="71">
        <v>570</v>
      </c>
      <c r="N11" s="72">
        <v>8.0500000000000007</v>
      </c>
      <c r="O11" s="73">
        <v>0.3888888888888889</v>
      </c>
      <c r="P11" s="71">
        <v>5.4</v>
      </c>
      <c r="Q11" s="71">
        <v>1</v>
      </c>
      <c r="R11" s="71">
        <v>0.21</v>
      </c>
      <c r="S11" s="71">
        <v>11.6</v>
      </c>
      <c r="T11" s="71">
        <v>13.29</v>
      </c>
      <c r="U11" s="71">
        <v>6.68</v>
      </c>
      <c r="V11" s="71">
        <v>6.7050000000000001</v>
      </c>
      <c r="W11" s="71">
        <v>17</v>
      </c>
      <c r="X11" s="71">
        <v>62</v>
      </c>
      <c r="Y11" s="71">
        <v>0.49099999999999999</v>
      </c>
      <c r="Z11" s="71">
        <v>547</v>
      </c>
      <c r="AA11" s="72">
        <v>7.71</v>
      </c>
      <c r="AB11" s="160"/>
      <c r="AC11" s="160"/>
      <c r="AD11" s="161"/>
      <c r="AE11" s="160"/>
      <c r="AF11" s="161"/>
      <c r="AG11" s="162"/>
      <c r="AH11" s="160"/>
      <c r="AI11" s="160"/>
      <c r="AJ11" s="161"/>
      <c r="AK11" s="162"/>
      <c r="AL11" s="160"/>
      <c r="AM11" s="163"/>
      <c r="AN11" s="73">
        <v>0.39583333333333331</v>
      </c>
      <c r="AO11" s="71">
        <v>2</v>
      </c>
      <c r="AP11" s="71">
        <v>12.4</v>
      </c>
      <c r="AQ11" s="71">
        <v>0.06</v>
      </c>
      <c r="AR11" s="71">
        <v>0.4</v>
      </c>
      <c r="AS11" s="71">
        <v>0.66</v>
      </c>
      <c r="AT11" s="71">
        <v>7.1999999999999995E-2</v>
      </c>
      <c r="AU11" s="71">
        <v>2.7E-2</v>
      </c>
      <c r="AV11" s="71">
        <v>540</v>
      </c>
      <c r="AW11" s="71">
        <v>2400</v>
      </c>
      <c r="AX11" s="71">
        <v>9.64</v>
      </c>
      <c r="AY11" s="71">
        <v>239</v>
      </c>
      <c r="AZ11" s="72">
        <v>6.53</v>
      </c>
      <c r="BA11" s="73">
        <v>0.40277777777777773</v>
      </c>
      <c r="BB11" s="71">
        <v>2.2000000000000002</v>
      </c>
      <c r="BC11" s="71">
        <v>19.600000000000001</v>
      </c>
      <c r="BD11" s="71">
        <v>0.1</v>
      </c>
      <c r="BE11" s="71">
        <v>0.4</v>
      </c>
      <c r="BF11" s="71">
        <v>0.69</v>
      </c>
      <c r="BG11" s="71">
        <v>0.14799999999999999</v>
      </c>
      <c r="BH11" s="71">
        <v>8.5000000000000006E-2</v>
      </c>
      <c r="BI11" s="71">
        <v>990</v>
      </c>
      <c r="BJ11" s="71">
        <v>5900</v>
      </c>
      <c r="BK11" s="71">
        <v>19.600000000000001</v>
      </c>
      <c r="BL11" s="71">
        <v>1018</v>
      </c>
      <c r="BM11" s="72">
        <v>6.49</v>
      </c>
    </row>
    <row r="12" spans="1:65" x14ac:dyDescent="0.25">
      <c r="A12" s="66" t="s">
        <v>130</v>
      </c>
      <c r="B12" s="68">
        <v>0.6333333333333333</v>
      </c>
      <c r="C12" s="69"/>
      <c r="D12" s="70"/>
      <c r="E12" s="70"/>
      <c r="F12" s="70">
        <v>16.100000000000001</v>
      </c>
      <c r="G12" s="71"/>
      <c r="H12" s="71"/>
      <c r="I12" s="71"/>
      <c r="J12" s="71">
        <v>2300</v>
      </c>
      <c r="K12" s="71">
        <v>11400</v>
      </c>
      <c r="L12" s="71"/>
      <c r="M12" s="71"/>
      <c r="N12" s="72">
        <v>7.94</v>
      </c>
      <c r="O12" s="73">
        <v>0.63541666666666663</v>
      </c>
      <c r="P12" s="71"/>
      <c r="Q12" s="71"/>
      <c r="R12" s="71"/>
      <c r="S12" s="71">
        <v>15.7</v>
      </c>
      <c r="T12" s="71"/>
      <c r="U12" s="71"/>
      <c r="V12" s="71"/>
      <c r="W12" s="71">
        <v>2</v>
      </c>
      <c r="X12" s="71">
        <v>2</v>
      </c>
      <c r="Y12" s="71"/>
      <c r="Z12" s="71"/>
      <c r="AA12" s="72">
        <v>8.2799999999999994</v>
      </c>
      <c r="AB12" s="160"/>
      <c r="AC12" s="160"/>
      <c r="AD12" s="161"/>
      <c r="AE12" s="160"/>
      <c r="AF12" s="161"/>
      <c r="AG12" s="162"/>
      <c r="AH12" s="160"/>
      <c r="AI12" s="160"/>
      <c r="AJ12" s="161"/>
      <c r="AK12" s="162"/>
      <c r="AL12" s="160"/>
      <c r="AM12" s="163"/>
      <c r="AN12" s="73">
        <v>0.64930555555555558</v>
      </c>
      <c r="AO12" s="71"/>
      <c r="AP12" s="71"/>
      <c r="AQ12" s="71"/>
      <c r="AR12" s="71">
        <v>0.4</v>
      </c>
      <c r="AS12" s="71"/>
      <c r="AT12" s="71"/>
      <c r="AU12" s="71"/>
      <c r="AV12" s="71">
        <v>135</v>
      </c>
      <c r="AW12" s="71">
        <v>980</v>
      </c>
      <c r="AX12" s="71"/>
      <c r="AY12" s="71"/>
      <c r="AZ12" s="72">
        <v>6.8</v>
      </c>
      <c r="BA12" s="73">
        <v>0.65277777777777779</v>
      </c>
      <c r="BB12" s="71"/>
      <c r="BC12" s="71"/>
      <c r="BD12" s="71"/>
      <c r="BE12" s="71">
        <v>0.7</v>
      </c>
      <c r="BF12" s="71"/>
      <c r="BG12" s="71"/>
      <c r="BH12" s="71"/>
      <c r="BI12" s="71">
        <v>2100</v>
      </c>
      <c r="BJ12" s="71">
        <v>210</v>
      </c>
      <c r="BK12" s="71"/>
      <c r="BL12" s="71"/>
      <c r="BM12" s="72">
        <v>6.89</v>
      </c>
    </row>
    <row r="13" spans="1:65" x14ac:dyDescent="0.25">
      <c r="A13" s="66" t="s">
        <v>131</v>
      </c>
      <c r="B13" s="68">
        <v>0.40486111111111112</v>
      </c>
      <c r="C13" s="69"/>
      <c r="D13" s="70"/>
      <c r="E13" s="70"/>
      <c r="F13" s="70">
        <v>29.8</v>
      </c>
      <c r="G13" s="71"/>
      <c r="H13" s="71"/>
      <c r="I13" s="71"/>
      <c r="J13" s="71">
        <v>20000</v>
      </c>
      <c r="K13" s="71">
        <v>46000</v>
      </c>
      <c r="L13" s="71"/>
      <c r="M13" s="71">
        <v>73.599999999999994</v>
      </c>
      <c r="N13" s="72">
        <v>7.85</v>
      </c>
      <c r="O13" s="73">
        <v>0.40625</v>
      </c>
      <c r="P13" s="71"/>
      <c r="Q13" s="71"/>
      <c r="R13" s="71"/>
      <c r="S13" s="71">
        <v>27.9</v>
      </c>
      <c r="T13" s="71"/>
      <c r="U13" s="71"/>
      <c r="V13" s="71"/>
      <c r="W13" s="71">
        <v>2</v>
      </c>
      <c r="X13" s="71">
        <v>2</v>
      </c>
      <c r="Y13" s="71"/>
      <c r="Z13" s="71">
        <v>71.099999999999994</v>
      </c>
      <c r="AA13" s="72">
        <v>8.1999999999999993</v>
      </c>
      <c r="AB13" s="160"/>
      <c r="AC13" s="160"/>
      <c r="AD13" s="161"/>
      <c r="AE13" s="160"/>
      <c r="AF13" s="161"/>
      <c r="AG13" s="162"/>
      <c r="AH13" s="160"/>
      <c r="AI13" s="160"/>
      <c r="AJ13" s="161"/>
      <c r="AK13" s="162"/>
      <c r="AL13" s="160"/>
      <c r="AM13" s="163"/>
      <c r="AN13" s="73">
        <v>0.41249999999999998</v>
      </c>
      <c r="AO13" s="71"/>
      <c r="AP13" s="71"/>
      <c r="AQ13" s="71"/>
      <c r="AR13" s="71">
        <v>0.4</v>
      </c>
      <c r="AS13" s="71"/>
      <c r="AT13" s="71"/>
      <c r="AU13" s="71"/>
      <c r="AV13" s="71">
        <v>1363</v>
      </c>
      <c r="AW13" s="71">
        <v>2500</v>
      </c>
      <c r="AX13" s="71"/>
      <c r="AY13" s="71">
        <v>23.7</v>
      </c>
      <c r="AZ13" s="72">
        <v>6.42</v>
      </c>
      <c r="BA13" s="73">
        <v>0.40972222222222227</v>
      </c>
      <c r="BB13" s="71"/>
      <c r="BC13" s="71"/>
      <c r="BD13" s="71"/>
      <c r="BE13" s="71">
        <v>0.4</v>
      </c>
      <c r="BF13" s="71"/>
      <c r="BG13" s="71"/>
      <c r="BH13" s="71"/>
      <c r="BI13" s="71">
        <v>640</v>
      </c>
      <c r="BJ13" s="71">
        <v>2300</v>
      </c>
      <c r="BK13" s="71"/>
      <c r="BL13" s="71">
        <v>97.4</v>
      </c>
      <c r="BM13" s="72">
        <v>6.52</v>
      </c>
    </row>
    <row r="14" spans="1:65" x14ac:dyDescent="0.25">
      <c r="A14" s="66" t="s">
        <v>132</v>
      </c>
      <c r="B14" s="68">
        <v>0.61111111111111105</v>
      </c>
      <c r="C14" s="69"/>
      <c r="D14" s="70"/>
      <c r="E14" s="70"/>
      <c r="F14" s="70">
        <v>36.6</v>
      </c>
      <c r="G14" s="71"/>
      <c r="H14" s="71"/>
      <c r="I14" s="71"/>
      <c r="J14" s="71">
        <v>6500</v>
      </c>
      <c r="K14" s="71">
        <v>6800</v>
      </c>
      <c r="L14" s="71"/>
      <c r="M14" s="71">
        <v>89.5</v>
      </c>
      <c r="N14" s="72">
        <v>7.98</v>
      </c>
      <c r="O14" s="73">
        <v>0.61111111111111105</v>
      </c>
      <c r="P14" s="71"/>
      <c r="Q14" s="71"/>
      <c r="R14" s="71"/>
      <c r="S14" s="71">
        <v>35.9</v>
      </c>
      <c r="T14" s="71"/>
      <c r="U14" s="71"/>
      <c r="V14" s="71"/>
      <c r="W14" s="71">
        <v>2</v>
      </c>
      <c r="X14" s="71">
        <v>2</v>
      </c>
      <c r="Y14" s="71"/>
      <c r="Z14" s="71">
        <v>88.7</v>
      </c>
      <c r="AA14" s="72">
        <v>7.98</v>
      </c>
      <c r="AB14" s="160"/>
      <c r="AC14" s="160"/>
      <c r="AD14" s="161"/>
      <c r="AE14" s="160"/>
      <c r="AF14" s="161"/>
      <c r="AG14" s="162"/>
      <c r="AH14" s="160"/>
      <c r="AI14" s="160"/>
      <c r="AJ14" s="161"/>
      <c r="AK14" s="162"/>
      <c r="AL14" s="160"/>
      <c r="AM14" s="163"/>
      <c r="AN14" s="73">
        <v>0.61805555555555558</v>
      </c>
      <c r="AO14" s="71"/>
      <c r="AP14" s="71"/>
      <c r="AQ14" s="71"/>
      <c r="AR14" s="71">
        <v>0.5</v>
      </c>
      <c r="AS14" s="71"/>
      <c r="AT14" s="71"/>
      <c r="AU14" s="71"/>
      <c r="AV14" s="71">
        <v>210</v>
      </c>
      <c r="AW14" s="71">
        <v>4500</v>
      </c>
      <c r="AX14" s="71"/>
      <c r="AY14" s="71">
        <v>201</v>
      </c>
      <c r="AZ14" s="72">
        <v>7.73</v>
      </c>
      <c r="BA14" s="73">
        <v>0.625</v>
      </c>
      <c r="BB14" s="71"/>
      <c r="BC14" s="71"/>
      <c r="BD14" s="71"/>
      <c r="BE14" s="71">
        <v>1.1000000000000001</v>
      </c>
      <c r="BF14" s="71"/>
      <c r="BG14" s="71"/>
      <c r="BH14" s="71"/>
      <c r="BI14" s="71">
        <v>310</v>
      </c>
      <c r="BJ14" s="71">
        <v>3200</v>
      </c>
      <c r="BK14" s="71"/>
      <c r="BL14" s="71">
        <v>528</v>
      </c>
      <c r="BM14" s="72">
        <v>7.27</v>
      </c>
    </row>
    <row r="15" spans="1:65" x14ac:dyDescent="0.25">
      <c r="A15" s="66" t="s">
        <v>133</v>
      </c>
      <c r="B15" s="68">
        <v>0.375</v>
      </c>
      <c r="C15" s="69">
        <v>25</v>
      </c>
      <c r="D15" s="70">
        <v>45</v>
      </c>
      <c r="E15" s="70">
        <v>1.91</v>
      </c>
      <c r="F15" s="70">
        <v>24.5</v>
      </c>
      <c r="G15" s="71">
        <v>38.130000000000003</v>
      </c>
      <c r="H15" s="71">
        <v>11.79</v>
      </c>
      <c r="I15" s="71">
        <v>11.311</v>
      </c>
      <c r="J15" s="71">
        <v>3100</v>
      </c>
      <c r="K15" s="71">
        <v>5100</v>
      </c>
      <c r="L15" s="71">
        <v>36.9</v>
      </c>
      <c r="M15" s="71">
        <v>83.1</v>
      </c>
      <c r="N15" s="72">
        <v>7.89</v>
      </c>
      <c r="O15" s="73">
        <v>0.38124999999999998</v>
      </c>
      <c r="P15" s="71">
        <v>8.5</v>
      </c>
      <c r="Q15" s="71">
        <v>7.875</v>
      </c>
      <c r="R15" s="71">
        <v>1.79</v>
      </c>
      <c r="S15" s="71">
        <v>23.6</v>
      </c>
      <c r="T15" s="71">
        <v>24.27</v>
      </c>
      <c r="U15" s="71">
        <v>10.78</v>
      </c>
      <c r="V15" s="71">
        <v>10.413</v>
      </c>
      <c r="W15" s="71">
        <v>10</v>
      </c>
      <c r="X15" s="71">
        <v>10</v>
      </c>
      <c r="Y15" s="71">
        <v>0.42599999999999999</v>
      </c>
      <c r="Z15" s="71">
        <v>83.9</v>
      </c>
      <c r="AA15" s="72">
        <v>8.08</v>
      </c>
      <c r="AB15" s="160"/>
      <c r="AC15" s="160"/>
      <c r="AD15" s="161"/>
      <c r="AE15" s="160"/>
      <c r="AF15" s="161"/>
      <c r="AG15" s="162"/>
      <c r="AH15" s="160"/>
      <c r="AI15" s="160"/>
      <c r="AJ15" s="161"/>
      <c r="AK15" s="162"/>
      <c r="AL15" s="160"/>
      <c r="AM15" s="163"/>
      <c r="AN15" s="73">
        <v>0.3888888888888889</v>
      </c>
      <c r="AO15" s="71">
        <v>2</v>
      </c>
      <c r="AP15" s="71">
        <v>8.875</v>
      </c>
      <c r="AQ15" s="71">
        <v>1.7000000000000001E-2</v>
      </c>
      <c r="AR15" s="71">
        <v>0.4</v>
      </c>
      <c r="AS15" s="71">
        <v>0.41</v>
      </c>
      <c r="AT15" s="71">
        <v>7.1999999999999995E-2</v>
      </c>
      <c r="AU15" s="71">
        <v>1.6E-2</v>
      </c>
      <c r="AV15" s="71">
        <v>410</v>
      </c>
      <c r="AW15" s="71">
        <v>2600</v>
      </c>
      <c r="AX15" s="71">
        <v>5.75</v>
      </c>
      <c r="AY15" s="71">
        <v>39.9</v>
      </c>
      <c r="AZ15" s="72">
        <v>6.85</v>
      </c>
      <c r="BA15" s="73">
        <v>0.3923611111111111</v>
      </c>
      <c r="BB15" s="71">
        <v>2</v>
      </c>
      <c r="BC15" s="71">
        <v>13.875</v>
      </c>
      <c r="BD15" s="71">
        <v>1.7999999999999999E-2</v>
      </c>
      <c r="BE15" s="71">
        <v>0.4</v>
      </c>
      <c r="BF15" s="71">
        <v>0.48</v>
      </c>
      <c r="BG15" s="71">
        <v>0.12</v>
      </c>
      <c r="BH15" s="71">
        <v>4.3999999999999997E-2</v>
      </c>
      <c r="BI15" s="71">
        <v>460</v>
      </c>
      <c r="BJ15" s="71">
        <v>240</v>
      </c>
      <c r="BK15" s="71">
        <v>6.87</v>
      </c>
      <c r="BL15" s="71">
        <v>150.4</v>
      </c>
      <c r="BM15" s="72">
        <v>6.83</v>
      </c>
    </row>
    <row r="16" spans="1:65" x14ac:dyDescent="0.25">
      <c r="A16" s="66" t="s">
        <v>134</v>
      </c>
      <c r="B16" s="68">
        <v>0.60972222222222217</v>
      </c>
      <c r="C16" s="69"/>
      <c r="D16" s="70"/>
      <c r="E16" s="70"/>
      <c r="F16" s="70">
        <v>20.8</v>
      </c>
      <c r="G16" s="71"/>
      <c r="H16" s="71"/>
      <c r="I16" s="71"/>
      <c r="J16" s="71">
        <v>7100</v>
      </c>
      <c r="K16" s="71">
        <v>21600</v>
      </c>
      <c r="L16" s="71"/>
      <c r="M16" s="71">
        <v>83.2</v>
      </c>
      <c r="N16" s="72">
        <v>7.95</v>
      </c>
      <c r="O16" s="73">
        <v>0.61111111111111105</v>
      </c>
      <c r="P16" s="71"/>
      <c r="Q16" s="71"/>
      <c r="R16" s="71"/>
      <c r="S16" s="71">
        <v>16.5</v>
      </c>
      <c r="T16" s="71"/>
      <c r="U16" s="71"/>
      <c r="V16" s="71"/>
      <c r="W16" s="71">
        <v>2</v>
      </c>
      <c r="X16" s="71">
        <v>2</v>
      </c>
      <c r="Y16" s="71"/>
      <c r="Z16" s="71">
        <v>76</v>
      </c>
      <c r="AA16" s="72">
        <v>7.44</v>
      </c>
      <c r="AB16" s="160"/>
      <c r="AC16" s="160"/>
      <c r="AD16" s="161"/>
      <c r="AE16" s="160"/>
      <c r="AF16" s="161"/>
      <c r="AG16" s="162"/>
      <c r="AH16" s="160"/>
      <c r="AI16" s="160"/>
      <c r="AJ16" s="161"/>
      <c r="AK16" s="162"/>
      <c r="AL16" s="160"/>
      <c r="AM16" s="163"/>
      <c r="AN16" s="73">
        <v>0.62152777777777779</v>
      </c>
      <c r="AO16" s="71"/>
      <c r="AP16" s="71"/>
      <c r="AQ16" s="71"/>
      <c r="AR16" s="71">
        <v>0.4</v>
      </c>
      <c r="AS16" s="71"/>
      <c r="AT16" s="71"/>
      <c r="AU16" s="71"/>
      <c r="AV16" s="71">
        <v>144</v>
      </c>
      <c r="AW16" s="71">
        <v>1100</v>
      </c>
      <c r="AX16" s="71"/>
      <c r="AY16" s="71">
        <v>513</v>
      </c>
      <c r="AZ16" s="72">
        <v>6.92</v>
      </c>
      <c r="BA16" s="73">
        <v>0.62847222222222221</v>
      </c>
      <c r="BB16" s="71"/>
      <c r="BC16" s="71"/>
      <c r="BD16" s="71"/>
      <c r="BE16" s="71">
        <v>0.7</v>
      </c>
      <c r="BF16" s="71"/>
      <c r="BG16" s="71"/>
      <c r="BH16" s="71"/>
      <c r="BI16" s="71">
        <v>63</v>
      </c>
      <c r="BJ16" s="71">
        <v>490</v>
      </c>
      <c r="BK16" s="71"/>
      <c r="BL16" s="71">
        <v>346</v>
      </c>
      <c r="BM16" s="72">
        <v>6.73</v>
      </c>
    </row>
    <row r="17" spans="1:65" x14ac:dyDescent="0.25">
      <c r="A17" s="66" t="s">
        <v>135</v>
      </c>
      <c r="B17" s="68">
        <v>0.69097222222222221</v>
      </c>
      <c r="C17" s="69"/>
      <c r="D17" s="70"/>
      <c r="E17" s="70"/>
      <c r="F17" s="70">
        <v>6.4</v>
      </c>
      <c r="G17" s="71"/>
      <c r="H17" s="71"/>
      <c r="I17" s="71"/>
      <c r="J17" s="71">
        <v>670</v>
      </c>
      <c r="K17" s="71">
        <v>3100</v>
      </c>
      <c r="L17" s="71"/>
      <c r="M17" s="71">
        <v>63.6</v>
      </c>
      <c r="N17" s="72">
        <v>7.38</v>
      </c>
      <c r="O17" s="73">
        <v>0.69444444444444453</v>
      </c>
      <c r="P17" s="71"/>
      <c r="Q17" s="71"/>
      <c r="R17" s="71"/>
      <c r="S17" s="71">
        <v>2.5</v>
      </c>
      <c r="T17" s="71"/>
      <c r="U17" s="71"/>
      <c r="V17" s="71"/>
      <c r="W17" s="71">
        <v>2</v>
      </c>
      <c r="X17" s="71">
        <v>2</v>
      </c>
      <c r="Y17" s="71"/>
      <c r="Z17" s="71">
        <v>58.9</v>
      </c>
      <c r="AA17" s="72">
        <v>6.72</v>
      </c>
      <c r="AB17" s="160"/>
      <c r="AC17" s="160"/>
      <c r="AD17" s="161"/>
      <c r="AE17" s="160"/>
      <c r="AF17" s="161"/>
      <c r="AG17" s="162"/>
      <c r="AH17" s="160"/>
      <c r="AI17" s="160"/>
      <c r="AJ17" s="161"/>
      <c r="AK17" s="162"/>
      <c r="AL17" s="160"/>
      <c r="AM17" s="163"/>
      <c r="AN17" s="73">
        <v>0.70486111111111116</v>
      </c>
      <c r="AO17" s="71"/>
      <c r="AP17" s="71"/>
      <c r="AQ17" s="71"/>
      <c r="AR17" s="71">
        <v>0.4</v>
      </c>
      <c r="AS17" s="71"/>
      <c r="AT17" s="71"/>
      <c r="AU17" s="71"/>
      <c r="AV17" s="71">
        <v>330</v>
      </c>
      <c r="AW17" s="71">
        <v>740</v>
      </c>
      <c r="AX17" s="71"/>
      <c r="AY17" s="71">
        <v>18.510000000000002</v>
      </c>
      <c r="AZ17" s="72">
        <v>6.02</v>
      </c>
      <c r="BA17" s="73">
        <v>0.71180555555555547</v>
      </c>
      <c r="BB17" s="71"/>
      <c r="BC17" s="71"/>
      <c r="BD17" s="71"/>
      <c r="BE17" s="71">
        <v>0.4</v>
      </c>
      <c r="BF17" s="71"/>
      <c r="BG17" s="71"/>
      <c r="BH17" s="71"/>
      <c r="BI17" s="71">
        <v>350</v>
      </c>
      <c r="BJ17" s="71">
        <v>560</v>
      </c>
      <c r="BK17" s="71"/>
      <c r="BL17" s="71">
        <v>129.80000000000001</v>
      </c>
      <c r="BM17" s="72">
        <v>6.48</v>
      </c>
    </row>
    <row r="18" spans="1:65" x14ac:dyDescent="0.25">
      <c r="A18" s="66" t="s">
        <v>136</v>
      </c>
      <c r="B18" s="68">
        <v>0.61111111111111105</v>
      </c>
      <c r="C18" s="69"/>
      <c r="D18" s="70"/>
      <c r="E18" s="70"/>
      <c r="F18" s="70">
        <v>1.5</v>
      </c>
      <c r="G18" s="71"/>
      <c r="H18" s="71"/>
      <c r="I18" s="71"/>
      <c r="J18" s="71">
        <v>5100</v>
      </c>
      <c r="K18" s="71">
        <v>21000</v>
      </c>
      <c r="L18" s="71"/>
      <c r="M18" s="71">
        <v>50.5</v>
      </c>
      <c r="N18" s="72">
        <v>6.92</v>
      </c>
      <c r="O18" s="73">
        <v>0.61458333333333337</v>
      </c>
      <c r="P18" s="71"/>
      <c r="Q18" s="71"/>
      <c r="R18" s="71"/>
      <c r="S18" s="71">
        <v>1</v>
      </c>
      <c r="T18" s="71"/>
      <c r="U18" s="71"/>
      <c r="V18" s="71"/>
      <c r="W18" s="71">
        <v>2</v>
      </c>
      <c r="X18" s="71">
        <v>2</v>
      </c>
      <c r="Y18" s="71"/>
      <c r="Z18" s="71">
        <v>49.2</v>
      </c>
      <c r="AA18" s="72">
        <v>7.15</v>
      </c>
      <c r="AB18" s="160"/>
      <c r="AC18" s="160"/>
      <c r="AD18" s="161"/>
      <c r="AE18" s="160"/>
      <c r="AF18" s="161"/>
      <c r="AG18" s="162"/>
      <c r="AH18" s="160"/>
      <c r="AI18" s="160"/>
      <c r="AJ18" s="161"/>
      <c r="AK18" s="162"/>
      <c r="AL18" s="160"/>
      <c r="AM18" s="163"/>
      <c r="AN18" s="73">
        <v>0.625</v>
      </c>
      <c r="AO18" s="71"/>
      <c r="AP18" s="71"/>
      <c r="AQ18" s="71"/>
      <c r="AR18" s="71">
        <v>0.4</v>
      </c>
      <c r="AS18" s="71"/>
      <c r="AT18" s="71"/>
      <c r="AU18" s="71"/>
      <c r="AV18" s="71">
        <v>72</v>
      </c>
      <c r="AW18" s="71">
        <v>1455</v>
      </c>
      <c r="AX18" s="71"/>
      <c r="AY18" s="71">
        <v>17.29</v>
      </c>
      <c r="AZ18" s="72">
        <v>6.6</v>
      </c>
      <c r="BA18" s="73">
        <v>0.62916666666666665</v>
      </c>
      <c r="BB18" s="71"/>
      <c r="BC18" s="71"/>
      <c r="BD18" s="71"/>
      <c r="BE18" s="71">
        <v>0.4</v>
      </c>
      <c r="BF18" s="71"/>
      <c r="BG18" s="71"/>
      <c r="BH18" s="71"/>
      <c r="BI18" s="71">
        <v>45</v>
      </c>
      <c r="BJ18" s="71">
        <v>690</v>
      </c>
      <c r="BK18" s="71"/>
      <c r="BL18" s="71">
        <v>22.3</v>
      </c>
      <c r="BM18" s="72">
        <v>6.58</v>
      </c>
    </row>
    <row r="19" spans="1:65" x14ac:dyDescent="0.25">
      <c r="A19" s="66" t="s">
        <v>137</v>
      </c>
      <c r="B19" s="68">
        <v>0.70625000000000004</v>
      </c>
      <c r="C19" s="69"/>
      <c r="D19" s="70"/>
      <c r="E19" s="70"/>
      <c r="F19" s="70">
        <v>0.9</v>
      </c>
      <c r="G19" s="71"/>
      <c r="H19" s="71"/>
      <c r="I19" s="71"/>
      <c r="J19" s="71">
        <v>980</v>
      </c>
      <c r="K19" s="71">
        <v>4200</v>
      </c>
      <c r="L19" s="71"/>
      <c r="M19" s="71">
        <v>52.2</v>
      </c>
      <c r="N19" s="72">
        <v>7.8</v>
      </c>
      <c r="O19" s="73">
        <v>0.70138888888888884</v>
      </c>
      <c r="P19" s="71"/>
      <c r="Q19" s="71"/>
      <c r="R19" s="71"/>
      <c r="S19" s="71">
        <v>0.4</v>
      </c>
      <c r="T19" s="71"/>
      <c r="U19" s="71"/>
      <c r="V19" s="71"/>
      <c r="W19" s="71">
        <v>2</v>
      </c>
      <c r="X19" s="71">
        <v>2</v>
      </c>
      <c r="Y19" s="71"/>
      <c r="Z19" s="71">
        <v>50.7</v>
      </c>
      <c r="AA19" s="72">
        <v>7.52</v>
      </c>
      <c r="AB19" s="160"/>
      <c r="AC19" s="160"/>
      <c r="AD19" s="161"/>
      <c r="AE19" s="160"/>
      <c r="AF19" s="161"/>
      <c r="AG19" s="162"/>
      <c r="AH19" s="160"/>
      <c r="AI19" s="160"/>
      <c r="AJ19" s="161"/>
      <c r="AK19" s="162"/>
      <c r="AL19" s="160"/>
      <c r="AM19" s="163"/>
      <c r="AN19" s="73">
        <v>0.71527777777777779</v>
      </c>
      <c r="AO19" s="71"/>
      <c r="AP19" s="71"/>
      <c r="AQ19" s="71"/>
      <c r="AR19" s="71">
        <v>0.4</v>
      </c>
      <c r="AS19" s="71"/>
      <c r="AT19" s="71"/>
      <c r="AU19" s="71"/>
      <c r="AV19" s="71">
        <v>330</v>
      </c>
      <c r="AW19" s="71">
        <v>710</v>
      </c>
      <c r="AX19" s="71"/>
      <c r="AY19" s="71">
        <v>18.07</v>
      </c>
      <c r="AZ19" s="72"/>
      <c r="BA19" s="73">
        <v>0.72222222222222221</v>
      </c>
      <c r="BB19" s="71"/>
      <c r="BC19" s="71"/>
      <c r="BD19" s="71"/>
      <c r="BE19" s="71">
        <v>0.4</v>
      </c>
      <c r="BF19" s="71"/>
      <c r="BG19" s="71"/>
      <c r="BH19" s="71"/>
      <c r="BI19" s="71">
        <v>120</v>
      </c>
      <c r="BJ19" s="71">
        <v>570</v>
      </c>
      <c r="BK19" s="71"/>
      <c r="BL19" s="71">
        <v>75.400000000000006</v>
      </c>
      <c r="BM19" s="72">
        <v>6.92</v>
      </c>
    </row>
    <row r="20" spans="1:65" x14ac:dyDescent="0.25">
      <c r="A20" s="66" t="s">
        <v>138</v>
      </c>
      <c r="B20" s="68">
        <v>0.33680555555555558</v>
      </c>
      <c r="C20" s="69"/>
      <c r="D20" s="70"/>
      <c r="E20" s="70"/>
      <c r="F20" s="70">
        <v>1.6</v>
      </c>
      <c r="G20" s="71"/>
      <c r="H20" s="71"/>
      <c r="I20" s="71"/>
      <c r="J20" s="71">
        <v>410</v>
      </c>
      <c r="K20" s="71">
        <v>2200</v>
      </c>
      <c r="L20" s="71"/>
      <c r="M20" s="71">
        <v>56.7</v>
      </c>
      <c r="N20" s="72">
        <v>7.18</v>
      </c>
      <c r="O20" s="73">
        <v>0.34027777777777773</v>
      </c>
      <c r="P20" s="71"/>
      <c r="Q20" s="71"/>
      <c r="R20" s="71"/>
      <c r="S20" s="71">
        <v>0.7</v>
      </c>
      <c r="T20" s="71"/>
      <c r="U20" s="71"/>
      <c r="V20" s="71"/>
      <c r="W20" s="71">
        <v>2</v>
      </c>
      <c r="X20" s="71">
        <v>2</v>
      </c>
      <c r="Y20" s="71"/>
      <c r="Z20" s="71">
        <v>53.8</v>
      </c>
      <c r="AA20" s="72">
        <v>7.43</v>
      </c>
      <c r="AB20" s="160"/>
      <c r="AC20" s="160"/>
      <c r="AD20" s="161"/>
      <c r="AE20" s="160"/>
      <c r="AF20" s="161"/>
      <c r="AG20" s="162"/>
      <c r="AH20" s="160"/>
      <c r="AI20" s="160"/>
      <c r="AJ20" s="161"/>
      <c r="AK20" s="162"/>
      <c r="AL20" s="160"/>
      <c r="AM20" s="163"/>
      <c r="AN20" s="73">
        <v>0.34722222222222227</v>
      </c>
      <c r="AO20" s="71"/>
      <c r="AP20" s="71"/>
      <c r="AQ20" s="71"/>
      <c r="AR20" s="71">
        <v>0.4</v>
      </c>
      <c r="AS20" s="71"/>
      <c r="AT20" s="71"/>
      <c r="AU20" s="71"/>
      <c r="AV20" s="71">
        <v>2100</v>
      </c>
      <c r="AW20" s="71">
        <v>2000</v>
      </c>
      <c r="AX20" s="71"/>
      <c r="AY20" s="71">
        <v>35.799999999999997</v>
      </c>
      <c r="AZ20" s="72">
        <v>7.15</v>
      </c>
      <c r="BA20" s="73">
        <v>0.35416666666666669</v>
      </c>
      <c r="BB20" s="71"/>
      <c r="BC20" s="71"/>
      <c r="BD20" s="71"/>
      <c r="BE20" s="71">
        <v>0.4</v>
      </c>
      <c r="BF20" s="71"/>
      <c r="BG20" s="71"/>
      <c r="BH20" s="71"/>
      <c r="BI20" s="71">
        <v>2300</v>
      </c>
      <c r="BJ20" s="71">
        <v>6000</v>
      </c>
      <c r="BK20" s="71" t="s">
        <v>80</v>
      </c>
      <c r="BL20" s="71">
        <v>124.4</v>
      </c>
      <c r="BM20" s="72">
        <v>6.93</v>
      </c>
    </row>
    <row r="21" spans="1:65" ht="13.8" thickBot="1" x14ac:dyDescent="0.3">
      <c r="A21" s="66" t="s">
        <v>139</v>
      </c>
      <c r="B21" s="68">
        <v>0.69305555555555554</v>
      </c>
      <c r="C21" s="69">
        <v>11</v>
      </c>
      <c r="D21" s="70">
        <v>35.75</v>
      </c>
      <c r="E21" s="70">
        <v>11.55</v>
      </c>
      <c r="F21" s="70">
        <v>4.5</v>
      </c>
      <c r="G21" s="71">
        <v>8.23</v>
      </c>
      <c r="H21" s="71">
        <v>10.54</v>
      </c>
      <c r="I21" s="71">
        <v>9.9440000000000008</v>
      </c>
      <c r="J21" s="71">
        <v>410</v>
      </c>
      <c r="K21" s="71">
        <v>2900</v>
      </c>
      <c r="L21" s="71">
        <v>31.7</v>
      </c>
      <c r="M21" s="71">
        <v>1094</v>
      </c>
      <c r="N21" s="72">
        <v>7.43</v>
      </c>
      <c r="O21" s="73">
        <v>0.69444444444444453</v>
      </c>
      <c r="P21" s="71">
        <v>3</v>
      </c>
      <c r="Q21" s="71">
        <v>4</v>
      </c>
      <c r="R21" s="71">
        <v>12.923</v>
      </c>
      <c r="S21" s="71">
        <v>2.1</v>
      </c>
      <c r="T21" s="71">
        <v>3.2</v>
      </c>
      <c r="U21" s="71">
        <v>8.77</v>
      </c>
      <c r="V21" s="71">
        <v>9.1159999999999997</v>
      </c>
      <c r="W21" s="71">
        <v>2</v>
      </c>
      <c r="X21" s="71">
        <v>2</v>
      </c>
      <c r="Y21" s="71">
        <v>0.25900000000000001</v>
      </c>
      <c r="Z21" s="71">
        <v>1049</v>
      </c>
      <c r="AA21" s="72">
        <v>7.3</v>
      </c>
      <c r="AB21" s="160"/>
      <c r="AC21" s="160"/>
      <c r="AD21" s="161"/>
      <c r="AE21" s="160"/>
      <c r="AF21" s="161"/>
      <c r="AG21" s="162"/>
      <c r="AH21" s="160"/>
      <c r="AI21" s="160"/>
      <c r="AJ21" s="161"/>
      <c r="AK21" s="162"/>
      <c r="AL21" s="160"/>
      <c r="AM21" s="163"/>
      <c r="AN21" s="73">
        <v>0.69791666666666663</v>
      </c>
      <c r="AO21" s="71">
        <v>2</v>
      </c>
      <c r="AP21" s="71">
        <v>6</v>
      </c>
      <c r="AQ21" s="71">
        <v>1.4E-2</v>
      </c>
      <c r="AR21" s="71">
        <v>0.4</v>
      </c>
      <c r="AS21" s="71">
        <v>0.21</v>
      </c>
      <c r="AT21" s="71">
        <v>2.7E-2</v>
      </c>
      <c r="AU21" s="71">
        <v>2.5000000000000001E-2</v>
      </c>
      <c r="AV21" s="71">
        <v>200</v>
      </c>
      <c r="AW21" s="71">
        <v>380</v>
      </c>
      <c r="AX21" s="71">
        <v>4.5599999999999996</v>
      </c>
      <c r="AY21" s="71">
        <v>296</v>
      </c>
      <c r="AZ21" s="72">
        <v>6.85</v>
      </c>
      <c r="BA21" s="73">
        <v>0.70138888888888884</v>
      </c>
      <c r="BB21" s="71">
        <v>2</v>
      </c>
      <c r="BC21" s="71">
        <v>17.5</v>
      </c>
      <c r="BD21" s="71">
        <v>0.09</v>
      </c>
      <c r="BE21" s="71">
        <v>0.4</v>
      </c>
      <c r="BF21" s="71">
        <v>0.27</v>
      </c>
      <c r="BG21" s="71">
        <v>2.5999999999999999E-2</v>
      </c>
      <c r="BH21" s="71">
        <v>2.3E-2</v>
      </c>
      <c r="BI21" s="71">
        <v>220</v>
      </c>
      <c r="BJ21" s="71">
        <v>117</v>
      </c>
      <c r="BK21" s="71">
        <v>3.68</v>
      </c>
      <c r="BL21" s="71">
        <v>1138</v>
      </c>
      <c r="BM21" s="72">
        <v>6.83</v>
      </c>
    </row>
    <row r="22" spans="1:65" x14ac:dyDescent="0.25">
      <c r="A22" s="65">
        <v>40646</v>
      </c>
      <c r="B22" s="76">
        <v>0.35416666666666669</v>
      </c>
      <c r="C22" s="106"/>
      <c r="D22" s="107"/>
      <c r="E22" s="107"/>
      <c r="F22" s="107">
        <v>0.4</v>
      </c>
      <c r="G22" s="108"/>
      <c r="H22" s="108"/>
      <c r="I22" s="108"/>
      <c r="J22" s="108">
        <v>440</v>
      </c>
      <c r="K22" s="108">
        <v>2000</v>
      </c>
      <c r="L22" s="108"/>
      <c r="M22" s="108">
        <v>544</v>
      </c>
      <c r="N22" s="109">
        <v>7.45</v>
      </c>
      <c r="O22" s="82">
        <v>0.3576388888888889</v>
      </c>
      <c r="P22" s="108"/>
      <c r="Q22" s="108"/>
      <c r="R22" s="108"/>
      <c r="S22" s="108">
        <v>0.4</v>
      </c>
      <c r="T22" s="108"/>
      <c r="U22" s="108"/>
      <c r="V22" s="108"/>
      <c r="W22" s="108">
        <v>2</v>
      </c>
      <c r="X22" s="108">
        <v>2</v>
      </c>
      <c r="Y22" s="108"/>
      <c r="Z22" s="108">
        <v>581</v>
      </c>
      <c r="AA22" s="109">
        <v>7.72</v>
      </c>
      <c r="AB22" s="164"/>
      <c r="AC22" s="164"/>
      <c r="AD22" s="165"/>
      <c r="AE22" s="164"/>
      <c r="AF22" s="165"/>
      <c r="AG22" s="166"/>
      <c r="AH22" s="164"/>
      <c r="AI22" s="164"/>
      <c r="AJ22" s="165"/>
      <c r="AK22" s="166"/>
      <c r="AL22" s="164"/>
      <c r="AM22" s="167"/>
      <c r="AN22" s="82">
        <v>0.36458333333333331</v>
      </c>
      <c r="AO22" s="108"/>
      <c r="AP22" s="108"/>
      <c r="AQ22" s="108"/>
      <c r="AR22" s="108">
        <v>0.4</v>
      </c>
      <c r="AS22" s="108"/>
      <c r="AT22" s="108"/>
      <c r="AU22" s="108"/>
      <c r="AV22" s="108">
        <v>360</v>
      </c>
      <c r="AW22" s="108">
        <v>630</v>
      </c>
      <c r="AX22" s="108"/>
      <c r="AY22" s="108">
        <v>888</v>
      </c>
      <c r="AZ22" s="109">
        <v>6.72</v>
      </c>
      <c r="BA22" s="82">
        <v>0.36805555555555558</v>
      </c>
      <c r="BB22" s="108"/>
      <c r="BC22" s="108"/>
      <c r="BD22" s="108"/>
      <c r="BE22" s="108">
        <v>0.4</v>
      </c>
      <c r="BF22" s="108"/>
      <c r="BG22" s="108"/>
      <c r="BH22" s="108"/>
      <c r="BI22" s="108">
        <v>2300</v>
      </c>
      <c r="BJ22" s="108">
        <v>890</v>
      </c>
      <c r="BK22" s="108"/>
      <c r="BL22" s="108">
        <v>2520</v>
      </c>
      <c r="BM22" s="109">
        <v>6.7</v>
      </c>
    </row>
    <row r="23" spans="1:65" s="4" customFormat="1" x14ac:dyDescent="0.25">
      <c r="A23" s="105">
        <v>40672</v>
      </c>
      <c r="B23" s="83">
        <v>0.72222222222222221</v>
      </c>
      <c r="C23" s="74">
        <v>13</v>
      </c>
      <c r="D23" s="84">
        <v>42</v>
      </c>
      <c r="E23" s="84">
        <v>9.81</v>
      </c>
      <c r="F23" s="84">
        <v>0.4</v>
      </c>
      <c r="G23" s="29">
        <v>4.55</v>
      </c>
      <c r="H23" s="29">
        <v>6.61</v>
      </c>
      <c r="I23" s="29">
        <v>5.452</v>
      </c>
      <c r="J23" s="29">
        <v>750</v>
      </c>
      <c r="K23" s="29">
        <v>3800</v>
      </c>
      <c r="L23" s="29">
        <v>19.5</v>
      </c>
      <c r="M23" s="29">
        <v>437</v>
      </c>
      <c r="N23" s="85">
        <v>8.0299999999999994</v>
      </c>
      <c r="O23" s="73">
        <v>0.72430555555555554</v>
      </c>
      <c r="P23" s="29">
        <v>2</v>
      </c>
      <c r="Q23" s="29">
        <v>7</v>
      </c>
      <c r="R23" s="29">
        <v>9.73</v>
      </c>
      <c r="S23" s="29">
        <v>0.4</v>
      </c>
      <c r="T23" s="29">
        <v>1.01</v>
      </c>
      <c r="U23" s="29">
        <v>5.94</v>
      </c>
      <c r="V23" s="29">
        <v>5.1130000000000004</v>
      </c>
      <c r="W23" s="29">
        <v>10</v>
      </c>
      <c r="X23" s="29">
        <v>13</v>
      </c>
      <c r="Y23" s="29">
        <v>0.56100000000000005</v>
      </c>
      <c r="Z23" s="29">
        <v>414</v>
      </c>
      <c r="AA23" s="85">
        <v>8.01</v>
      </c>
      <c r="AB23" s="168"/>
      <c r="AC23" s="168"/>
      <c r="AD23" s="169"/>
      <c r="AE23" s="168"/>
      <c r="AF23" s="169"/>
      <c r="AG23" s="170"/>
      <c r="AH23" s="168"/>
      <c r="AI23" s="168"/>
      <c r="AJ23" s="169"/>
      <c r="AK23" s="170"/>
      <c r="AL23" s="168"/>
      <c r="AM23" s="171"/>
      <c r="AN23" s="73">
        <v>0.72916666666666663</v>
      </c>
      <c r="AO23" s="29">
        <v>2</v>
      </c>
      <c r="AP23" s="29">
        <v>12.2</v>
      </c>
      <c r="AQ23" s="29">
        <v>0.154</v>
      </c>
      <c r="AR23" s="29">
        <v>0.4</v>
      </c>
      <c r="AS23" s="29">
        <v>0.25</v>
      </c>
      <c r="AT23" s="29">
        <v>2.4E-2</v>
      </c>
      <c r="AU23" s="29">
        <v>8.9999999999999993E-3</v>
      </c>
      <c r="AV23" s="29">
        <v>144</v>
      </c>
      <c r="AW23" s="29">
        <v>680</v>
      </c>
      <c r="AX23" s="29">
        <v>7.88</v>
      </c>
      <c r="AY23" s="29">
        <v>152.30000000000001</v>
      </c>
      <c r="AZ23" s="85">
        <v>6.56</v>
      </c>
      <c r="BA23" s="73">
        <v>0.73263888888888884</v>
      </c>
      <c r="BB23" s="29">
        <v>2</v>
      </c>
      <c r="BC23" s="29">
        <v>22.4</v>
      </c>
      <c r="BD23" s="29">
        <v>0.65</v>
      </c>
      <c r="BE23" s="29">
        <v>0.4</v>
      </c>
      <c r="BF23" s="29">
        <v>0.48</v>
      </c>
      <c r="BG23" s="29">
        <v>0.251</v>
      </c>
      <c r="BH23" s="29">
        <v>0.189</v>
      </c>
      <c r="BI23" s="29">
        <v>200</v>
      </c>
      <c r="BJ23" s="29">
        <v>2300</v>
      </c>
      <c r="BK23" s="29">
        <v>14.8</v>
      </c>
      <c r="BL23" s="29">
        <v>460</v>
      </c>
      <c r="BM23" s="85">
        <v>6.58</v>
      </c>
    </row>
    <row r="24" spans="1:65" s="4" customFormat="1" x14ac:dyDescent="0.25">
      <c r="A24" s="105">
        <v>40701</v>
      </c>
      <c r="B24" s="83">
        <v>0.625</v>
      </c>
      <c r="C24" s="74"/>
      <c r="D24" s="84"/>
      <c r="E24" s="84"/>
      <c r="F24" s="84">
        <v>1.4</v>
      </c>
      <c r="G24" s="29"/>
      <c r="H24" s="29"/>
      <c r="I24" s="29"/>
      <c r="J24" s="29">
        <v>7200</v>
      </c>
      <c r="K24" s="29">
        <v>45000</v>
      </c>
      <c r="L24" s="29"/>
      <c r="M24" s="29">
        <v>398</v>
      </c>
      <c r="N24" s="85">
        <v>8.26</v>
      </c>
      <c r="O24" s="73">
        <v>0.62847222222222221</v>
      </c>
      <c r="P24" s="29"/>
      <c r="Q24" s="29"/>
      <c r="R24" s="29"/>
      <c r="S24" s="29">
        <v>1.4</v>
      </c>
      <c r="T24" s="29"/>
      <c r="U24" s="29"/>
      <c r="V24" s="29"/>
      <c r="W24" s="29">
        <v>2</v>
      </c>
      <c r="X24" s="29">
        <v>2</v>
      </c>
      <c r="Y24" s="29"/>
      <c r="Z24" s="29">
        <v>386</v>
      </c>
      <c r="AA24" s="85">
        <v>8.2100000000000009</v>
      </c>
      <c r="AB24" s="168"/>
      <c r="AC24" s="168"/>
      <c r="AD24" s="169"/>
      <c r="AE24" s="168"/>
      <c r="AF24" s="169"/>
      <c r="AG24" s="170"/>
      <c r="AH24" s="168"/>
      <c r="AI24" s="168"/>
      <c r="AJ24" s="169"/>
      <c r="AK24" s="170"/>
      <c r="AL24" s="168"/>
      <c r="AM24" s="171"/>
      <c r="AN24" s="73">
        <v>0.63541666666666663</v>
      </c>
      <c r="AO24" s="29"/>
      <c r="AP24" s="29"/>
      <c r="AQ24" s="29"/>
      <c r="AR24" s="29">
        <v>0.4</v>
      </c>
      <c r="AS24" s="29"/>
      <c r="AT24" s="29"/>
      <c r="AU24" s="29"/>
      <c r="AV24" s="29">
        <v>180</v>
      </c>
      <c r="AW24" s="29">
        <v>144</v>
      </c>
      <c r="AX24" s="29"/>
      <c r="AY24" s="29">
        <v>147.69999999999999</v>
      </c>
      <c r="AZ24" s="85">
        <v>6.85</v>
      </c>
      <c r="BA24" s="73">
        <v>0.64583333333333337</v>
      </c>
      <c r="BB24" s="29"/>
      <c r="BC24" s="29"/>
      <c r="BD24" s="29"/>
      <c r="BE24" s="29">
        <v>0.4</v>
      </c>
      <c r="BF24" s="29"/>
      <c r="BG24" s="29"/>
      <c r="BH24" s="29"/>
      <c r="BI24" s="29">
        <v>162</v>
      </c>
      <c r="BJ24" s="29">
        <v>117</v>
      </c>
      <c r="BK24" s="29"/>
      <c r="BL24" s="29">
        <v>574</v>
      </c>
      <c r="BM24" s="85">
        <v>6.82</v>
      </c>
    </row>
    <row r="25" spans="1:65" s="4" customFormat="1" x14ac:dyDescent="0.25">
      <c r="A25" s="105">
        <v>40735</v>
      </c>
      <c r="B25" s="83">
        <v>0.375</v>
      </c>
      <c r="C25" s="74">
        <v>12</v>
      </c>
      <c r="D25" s="84">
        <v>50</v>
      </c>
      <c r="E25" s="84">
        <v>6.88</v>
      </c>
      <c r="F25" s="84">
        <v>0.8</v>
      </c>
      <c r="G25" s="29">
        <v>6.3</v>
      </c>
      <c r="H25" s="29">
        <v>4.7300000000000004</v>
      </c>
      <c r="I25" s="29">
        <v>4.4240000000000004</v>
      </c>
      <c r="J25" s="29">
        <v>460</v>
      </c>
      <c r="K25" s="29">
        <v>2100</v>
      </c>
      <c r="L25" s="29">
        <v>23.7</v>
      </c>
      <c r="M25" s="29">
        <v>402</v>
      </c>
      <c r="N25" s="85">
        <v>7.53</v>
      </c>
      <c r="O25" s="73">
        <v>0.37847222222222227</v>
      </c>
      <c r="P25" s="29">
        <v>2</v>
      </c>
      <c r="Q25" s="29">
        <v>1</v>
      </c>
      <c r="R25" s="29">
        <v>6.88</v>
      </c>
      <c r="S25" s="29">
        <v>0.7</v>
      </c>
      <c r="T25" s="29">
        <v>1.43</v>
      </c>
      <c r="U25" s="29">
        <v>4.1900000000000004</v>
      </c>
      <c r="V25" s="29">
        <v>4.1920000000000002</v>
      </c>
      <c r="W25" s="29">
        <v>2</v>
      </c>
      <c r="X25" s="29">
        <v>2</v>
      </c>
      <c r="Y25" s="29">
        <v>0.32900000000000001</v>
      </c>
      <c r="Z25" s="29">
        <v>384</v>
      </c>
      <c r="AA25" s="85">
        <v>8</v>
      </c>
      <c r="AB25" s="168"/>
      <c r="AC25" s="168"/>
      <c r="AD25" s="169"/>
      <c r="AE25" s="168"/>
      <c r="AF25" s="169"/>
      <c r="AG25" s="170"/>
      <c r="AH25" s="168"/>
      <c r="AI25" s="168"/>
      <c r="AJ25" s="169"/>
      <c r="AK25" s="170"/>
      <c r="AL25" s="168"/>
      <c r="AM25" s="171"/>
      <c r="AN25" s="73">
        <v>0.38541666666666669</v>
      </c>
      <c r="AO25" s="29">
        <v>2</v>
      </c>
      <c r="AP25" s="29">
        <v>11.6</v>
      </c>
      <c r="AQ25" s="29">
        <v>0.161</v>
      </c>
      <c r="AR25" s="29">
        <v>0.4</v>
      </c>
      <c r="AS25" s="29">
        <v>0.41</v>
      </c>
      <c r="AT25" s="29">
        <v>5.1999999999999998E-2</v>
      </c>
      <c r="AU25" s="29">
        <v>1.2999999999999999E-2</v>
      </c>
      <c r="AV25" s="29">
        <v>360</v>
      </c>
      <c r="AW25" s="29">
        <v>640</v>
      </c>
      <c r="AX25" s="29">
        <v>17.600000000000001</v>
      </c>
      <c r="AY25" s="29">
        <v>440</v>
      </c>
      <c r="AZ25" s="85">
        <v>6.86</v>
      </c>
      <c r="BA25" s="73">
        <v>0.3923611111111111</v>
      </c>
      <c r="BB25" s="29">
        <v>2</v>
      </c>
      <c r="BC25" s="29">
        <v>21</v>
      </c>
      <c r="BD25" s="29">
        <v>0.219</v>
      </c>
      <c r="BE25" s="29">
        <v>0.4</v>
      </c>
      <c r="BF25" s="29">
        <v>0.41</v>
      </c>
      <c r="BG25" s="29">
        <v>5.8000000000000003E-2</v>
      </c>
      <c r="BH25" s="29">
        <v>1.0999999999999999E-2</v>
      </c>
      <c r="BI25" s="29">
        <v>360</v>
      </c>
      <c r="BJ25" s="29">
        <v>390</v>
      </c>
      <c r="BK25" s="29">
        <v>18</v>
      </c>
      <c r="BL25" s="29">
        <v>1312</v>
      </c>
      <c r="BM25" s="85">
        <v>6.92</v>
      </c>
    </row>
    <row r="26" spans="1:65" s="4" customFormat="1" x14ac:dyDescent="0.25">
      <c r="A26" s="105">
        <v>40763</v>
      </c>
      <c r="B26" s="83">
        <v>0.36805555555555558</v>
      </c>
      <c r="C26" s="74"/>
      <c r="D26" s="84"/>
      <c r="E26" s="84"/>
      <c r="F26" s="84">
        <v>1</v>
      </c>
      <c r="G26" s="29"/>
      <c r="H26" s="29"/>
      <c r="I26" s="29"/>
      <c r="J26" s="29">
        <v>81</v>
      </c>
      <c r="K26" s="29">
        <v>2400</v>
      </c>
      <c r="L26" s="29"/>
      <c r="M26" s="29">
        <v>391</v>
      </c>
      <c r="N26" s="85">
        <v>8.0299999999999994</v>
      </c>
      <c r="O26" s="73">
        <v>0.37152777777777773</v>
      </c>
      <c r="P26" s="29"/>
      <c r="Q26" s="29"/>
      <c r="R26" s="29"/>
      <c r="S26" s="29">
        <v>0.9</v>
      </c>
      <c r="T26" s="29"/>
      <c r="U26" s="29"/>
      <c r="V26" s="29"/>
      <c r="W26" s="29">
        <v>10</v>
      </c>
      <c r="X26" s="29">
        <v>2</v>
      </c>
      <c r="Y26" s="29"/>
      <c r="Z26" s="29">
        <v>388</v>
      </c>
      <c r="AA26" s="85">
        <v>8.0500000000000007</v>
      </c>
      <c r="AB26" s="168"/>
      <c r="AC26" s="168"/>
      <c r="AD26" s="169"/>
      <c r="AE26" s="168"/>
      <c r="AF26" s="169"/>
      <c r="AG26" s="170"/>
      <c r="AH26" s="168"/>
      <c r="AI26" s="168"/>
      <c r="AJ26" s="169"/>
      <c r="AK26" s="170"/>
      <c r="AL26" s="168"/>
      <c r="AM26" s="171"/>
      <c r="AN26" s="73">
        <v>0.375</v>
      </c>
      <c r="AO26" s="29"/>
      <c r="AP26" s="29"/>
      <c r="AQ26" s="29"/>
      <c r="AR26" s="29">
        <v>0.4</v>
      </c>
      <c r="AS26" s="29"/>
      <c r="AT26" s="29"/>
      <c r="AU26" s="29"/>
      <c r="AV26" s="29">
        <v>54</v>
      </c>
      <c r="AW26" s="29">
        <v>63</v>
      </c>
      <c r="AX26" s="29"/>
      <c r="AY26" s="29">
        <v>216</v>
      </c>
      <c r="AZ26" s="85">
        <v>7.03</v>
      </c>
      <c r="BA26" s="73">
        <v>0.38194444444444442</v>
      </c>
      <c r="BB26" s="29"/>
      <c r="BC26" s="29"/>
      <c r="BD26" s="29"/>
      <c r="BE26" s="29">
        <v>0.4</v>
      </c>
      <c r="BF26" s="29"/>
      <c r="BG26" s="29"/>
      <c r="BH26" s="29"/>
      <c r="BI26" s="29">
        <v>42</v>
      </c>
      <c r="BJ26" s="29">
        <v>250</v>
      </c>
      <c r="BK26" s="29"/>
      <c r="BL26" s="29">
        <v>519</v>
      </c>
      <c r="BM26" s="85">
        <v>6.94</v>
      </c>
    </row>
    <row r="27" spans="1:65" s="4" customFormat="1" x14ac:dyDescent="0.25">
      <c r="A27" s="105">
        <v>40793</v>
      </c>
      <c r="B27" s="83">
        <v>0.36458333333333331</v>
      </c>
      <c r="C27" s="74">
        <v>18</v>
      </c>
      <c r="D27" s="84">
        <v>73</v>
      </c>
      <c r="E27" s="84">
        <v>4.28</v>
      </c>
      <c r="F27" s="84">
        <v>0.4</v>
      </c>
      <c r="G27" s="29">
        <v>9.5500000000000007</v>
      </c>
      <c r="H27" s="29">
        <v>6.34</v>
      </c>
      <c r="I27" s="29">
        <v>4.3140000000000001</v>
      </c>
      <c r="J27" s="29">
        <v>36</v>
      </c>
      <c r="K27" s="29">
        <v>630</v>
      </c>
      <c r="L27" s="29">
        <v>31.6</v>
      </c>
      <c r="M27" s="29">
        <v>408</v>
      </c>
      <c r="N27" s="85">
        <v>9.64</v>
      </c>
      <c r="O27" s="73">
        <v>0.36805555555555558</v>
      </c>
      <c r="P27" s="29">
        <v>2</v>
      </c>
      <c r="Q27" s="29">
        <v>1.4</v>
      </c>
      <c r="R27" s="29">
        <v>3.02</v>
      </c>
      <c r="S27" s="29">
        <v>0.4</v>
      </c>
      <c r="T27" s="29">
        <v>0.88</v>
      </c>
      <c r="U27" s="29">
        <v>3.79</v>
      </c>
      <c r="V27" s="29">
        <v>3.74</v>
      </c>
      <c r="W27" s="29">
        <v>2</v>
      </c>
      <c r="X27" s="29">
        <v>2</v>
      </c>
      <c r="Y27" s="29">
        <v>0.16</v>
      </c>
      <c r="Z27" s="29">
        <v>398</v>
      </c>
      <c r="AA27" s="85">
        <v>9.52</v>
      </c>
      <c r="AB27" s="168"/>
      <c r="AC27" s="168"/>
      <c r="AD27" s="169"/>
      <c r="AE27" s="168"/>
      <c r="AF27" s="169"/>
      <c r="AG27" s="170"/>
      <c r="AH27" s="168"/>
      <c r="AI27" s="168"/>
      <c r="AJ27" s="169"/>
      <c r="AK27" s="170"/>
      <c r="AL27" s="168"/>
      <c r="AM27" s="171"/>
      <c r="AN27" s="73">
        <v>0.375</v>
      </c>
      <c r="AO27" s="29">
        <v>2</v>
      </c>
      <c r="AP27" s="29">
        <v>2.4</v>
      </c>
      <c r="AQ27" s="29">
        <v>0.1</v>
      </c>
      <c r="AR27" s="29">
        <v>0.4</v>
      </c>
      <c r="AS27" s="29">
        <v>0.37</v>
      </c>
      <c r="AT27" s="29">
        <v>2.1000000000000001E-2</v>
      </c>
      <c r="AU27" s="29">
        <v>8.0000000000000002E-3</v>
      </c>
      <c r="AV27" s="29">
        <v>108</v>
      </c>
      <c r="AW27" s="29">
        <v>280</v>
      </c>
      <c r="AX27" s="29">
        <v>5.43</v>
      </c>
      <c r="AY27" s="29">
        <v>256</v>
      </c>
      <c r="AZ27" s="85">
        <v>6.97</v>
      </c>
      <c r="BA27" s="73">
        <v>0.38194444444444442</v>
      </c>
      <c r="BB27" s="29">
        <v>2</v>
      </c>
      <c r="BC27" s="29">
        <v>2.8</v>
      </c>
      <c r="BD27" s="29">
        <v>9.7000000000000003E-2</v>
      </c>
      <c r="BE27" s="29">
        <v>0.4</v>
      </c>
      <c r="BF27" s="29">
        <v>0.34</v>
      </c>
      <c r="BG27" s="29">
        <v>2.1000000000000001E-2</v>
      </c>
      <c r="BH27" s="29">
        <v>1.0999999999999999E-2</v>
      </c>
      <c r="BI27" s="29">
        <v>230</v>
      </c>
      <c r="BJ27" s="29">
        <v>300</v>
      </c>
      <c r="BK27" s="29">
        <v>4.25</v>
      </c>
      <c r="BL27" s="29">
        <v>518</v>
      </c>
      <c r="BM27" s="85">
        <v>6.84</v>
      </c>
    </row>
    <row r="28" spans="1:65" s="4" customFormat="1" x14ac:dyDescent="0.25">
      <c r="A28" s="105">
        <v>40847</v>
      </c>
      <c r="B28" s="83">
        <v>0.64583333333333337</v>
      </c>
      <c r="C28" s="74"/>
      <c r="D28" s="84"/>
      <c r="E28" s="84"/>
      <c r="F28" s="84">
        <v>0.4</v>
      </c>
      <c r="G28" s="29"/>
      <c r="H28" s="29"/>
      <c r="I28" s="29"/>
      <c r="J28" s="29">
        <v>310</v>
      </c>
      <c r="K28" s="29">
        <v>760</v>
      </c>
      <c r="L28" s="29"/>
      <c r="M28" s="29">
        <v>4420</v>
      </c>
      <c r="N28" s="85">
        <v>7.74</v>
      </c>
      <c r="O28" s="73">
        <v>0.65277777777777779</v>
      </c>
      <c r="P28" s="29"/>
      <c r="Q28" s="29"/>
      <c r="R28" s="29"/>
      <c r="S28" s="29">
        <v>6.9</v>
      </c>
      <c r="T28" s="29"/>
      <c r="U28" s="29"/>
      <c r="V28" s="29"/>
      <c r="W28" s="29">
        <v>2</v>
      </c>
      <c r="X28" s="29">
        <v>2</v>
      </c>
      <c r="Y28" s="29"/>
      <c r="Z28" s="29">
        <v>536</v>
      </c>
      <c r="AA28" s="85">
        <v>7.62</v>
      </c>
      <c r="AB28" s="168"/>
      <c r="AC28" s="168"/>
      <c r="AD28" s="169"/>
      <c r="AE28" s="168"/>
      <c r="AF28" s="169"/>
      <c r="AG28" s="170"/>
      <c r="AH28" s="168"/>
      <c r="AI28" s="168"/>
      <c r="AJ28" s="169"/>
      <c r="AK28" s="170"/>
      <c r="AL28" s="168"/>
      <c r="AM28" s="171"/>
      <c r="AN28" s="73">
        <v>0.65625</v>
      </c>
      <c r="AO28" s="29"/>
      <c r="AP28" s="29"/>
      <c r="AQ28" s="29"/>
      <c r="AR28" s="29">
        <v>0.4</v>
      </c>
      <c r="AS28" s="29"/>
      <c r="AT28" s="29"/>
      <c r="AU28" s="29"/>
      <c r="AV28" s="29">
        <v>240</v>
      </c>
      <c r="AW28" s="29">
        <v>580</v>
      </c>
      <c r="AX28" s="29"/>
      <c r="AY28" s="29">
        <v>1796</v>
      </c>
      <c r="AZ28" s="85">
        <v>7.15</v>
      </c>
      <c r="BA28" s="73">
        <v>0.65972222222222221</v>
      </c>
      <c r="BB28" s="29"/>
      <c r="BC28" s="29"/>
      <c r="BD28" s="29"/>
      <c r="BE28" s="29">
        <v>0.4</v>
      </c>
      <c r="BF28" s="29"/>
      <c r="BG28" s="29"/>
      <c r="BH28" s="29"/>
      <c r="BI28" s="29">
        <v>310</v>
      </c>
      <c r="BJ28" s="29">
        <v>760</v>
      </c>
      <c r="BK28" s="29"/>
      <c r="BL28" s="29">
        <v>4420</v>
      </c>
      <c r="BM28" s="85">
        <v>7.74</v>
      </c>
    </row>
    <row r="29" spans="1:65" s="4" customFormat="1" x14ac:dyDescent="0.25">
      <c r="A29" s="39" t="s">
        <v>140</v>
      </c>
      <c r="B29" s="83">
        <v>0.36458333333333331</v>
      </c>
      <c r="C29" s="74">
        <v>3.8</v>
      </c>
      <c r="D29" s="84">
        <v>1</v>
      </c>
      <c r="E29" s="84">
        <v>4.5</v>
      </c>
      <c r="F29" s="84">
        <v>7.2</v>
      </c>
      <c r="G29" s="29">
        <v>9.5</v>
      </c>
      <c r="H29" s="29">
        <v>7.7</v>
      </c>
      <c r="I29" s="29">
        <v>7.1</v>
      </c>
      <c r="J29" s="29">
        <v>1.6</v>
      </c>
      <c r="K29" s="29">
        <v>1.6</v>
      </c>
      <c r="L29" s="29">
        <v>0.14000000000000001</v>
      </c>
      <c r="M29" s="29">
        <v>632</v>
      </c>
      <c r="N29" s="85">
        <v>7.37</v>
      </c>
      <c r="O29" s="73">
        <v>0.36805555555555558</v>
      </c>
      <c r="P29" s="29">
        <v>3.8</v>
      </c>
      <c r="Q29" s="29">
        <v>1</v>
      </c>
      <c r="R29" s="29">
        <v>4.5</v>
      </c>
      <c r="S29" s="29">
        <v>7.2</v>
      </c>
      <c r="T29" s="29">
        <v>9.5</v>
      </c>
      <c r="U29" s="29">
        <v>7.7</v>
      </c>
      <c r="V29" s="29">
        <v>7.1</v>
      </c>
      <c r="W29" s="29">
        <v>1.6</v>
      </c>
      <c r="X29" s="29">
        <v>1.6</v>
      </c>
      <c r="Y29" s="29">
        <v>0.14000000000000001</v>
      </c>
      <c r="Z29" s="29">
        <v>632</v>
      </c>
      <c r="AA29" s="85">
        <v>7.37</v>
      </c>
      <c r="AB29" s="168"/>
      <c r="AC29" s="168"/>
      <c r="AD29" s="169"/>
      <c r="AE29" s="168"/>
      <c r="AF29" s="169"/>
      <c r="AG29" s="170"/>
      <c r="AH29" s="168"/>
      <c r="AI29" s="168"/>
      <c r="AJ29" s="169"/>
      <c r="AK29" s="170"/>
      <c r="AL29" s="168"/>
      <c r="AM29" s="171"/>
      <c r="AN29" s="86">
        <v>0.375</v>
      </c>
      <c r="AO29" s="29">
        <v>0.6</v>
      </c>
      <c r="AP29" s="29">
        <v>7.6</v>
      </c>
      <c r="AQ29" s="29">
        <v>1.9E-2</v>
      </c>
      <c r="AR29" s="29">
        <v>0.4</v>
      </c>
      <c r="AS29" s="29">
        <v>2</v>
      </c>
      <c r="AT29" s="29">
        <v>2.1000000000000001E-2</v>
      </c>
      <c r="AU29" s="29">
        <v>0.01</v>
      </c>
      <c r="AV29" s="29">
        <v>180</v>
      </c>
      <c r="AW29" s="29">
        <v>1100</v>
      </c>
      <c r="AX29" s="29">
        <v>5.03</v>
      </c>
      <c r="AY29" s="29">
        <v>2290</v>
      </c>
      <c r="AZ29" s="85">
        <v>7.25</v>
      </c>
      <c r="BA29" s="73">
        <v>0.38194444444444442</v>
      </c>
      <c r="BB29" s="29">
        <v>0.7</v>
      </c>
      <c r="BC29" s="29">
        <v>13</v>
      </c>
      <c r="BD29" s="29">
        <v>2.4E-2</v>
      </c>
      <c r="BE29" s="29">
        <v>0.4</v>
      </c>
      <c r="BF29" s="29">
        <v>2</v>
      </c>
      <c r="BG29" s="29">
        <v>2.1999999999999999E-2</v>
      </c>
      <c r="BH29" s="29">
        <v>1.2999999999999999E-2</v>
      </c>
      <c r="BI29" s="29">
        <v>240</v>
      </c>
      <c r="BJ29" s="29">
        <v>1300</v>
      </c>
      <c r="BK29" s="29">
        <v>4.8</v>
      </c>
      <c r="BL29" s="29">
        <v>4080</v>
      </c>
      <c r="BM29" s="85">
        <v>7.17</v>
      </c>
    </row>
    <row r="30" spans="1:65" s="4" customFormat="1" x14ac:dyDescent="0.25">
      <c r="A30" s="39" t="s">
        <v>141</v>
      </c>
      <c r="B30" s="83">
        <v>0.64583333333333337</v>
      </c>
      <c r="C30" s="74"/>
      <c r="D30" s="84"/>
      <c r="E30" s="84"/>
      <c r="F30" s="84">
        <v>6.7</v>
      </c>
      <c r="G30" s="29"/>
      <c r="H30" s="29"/>
      <c r="I30" s="29"/>
      <c r="J30" s="29">
        <v>1.6</v>
      </c>
      <c r="K30" s="29">
        <v>9</v>
      </c>
      <c r="L30" s="29"/>
      <c r="M30" s="29">
        <v>725</v>
      </c>
      <c r="N30" s="85">
        <v>7.5</v>
      </c>
      <c r="O30" s="73">
        <v>0.65138888888888891</v>
      </c>
      <c r="P30" s="29"/>
      <c r="Q30" s="29"/>
      <c r="R30" s="29"/>
      <c r="S30" s="29">
        <v>6.7</v>
      </c>
      <c r="T30" s="29"/>
      <c r="U30" s="29"/>
      <c r="V30" s="29"/>
      <c r="W30" s="29">
        <v>1.6</v>
      </c>
      <c r="X30" s="29">
        <v>9</v>
      </c>
      <c r="Y30" s="29"/>
      <c r="Z30" s="29">
        <v>665</v>
      </c>
      <c r="AA30" s="85">
        <v>7.37</v>
      </c>
      <c r="AB30" s="168"/>
      <c r="AC30" s="168"/>
      <c r="AD30" s="169"/>
      <c r="AE30" s="168"/>
      <c r="AF30" s="169"/>
      <c r="AG30" s="170"/>
      <c r="AH30" s="168"/>
      <c r="AI30" s="168"/>
      <c r="AJ30" s="169"/>
      <c r="AK30" s="170"/>
      <c r="AL30" s="168"/>
      <c r="AM30" s="171"/>
      <c r="AN30" s="73">
        <v>0.65625</v>
      </c>
      <c r="AO30" s="29"/>
      <c r="AP30" s="29"/>
      <c r="AQ30" s="29"/>
      <c r="AR30" s="29">
        <v>0.4</v>
      </c>
      <c r="AS30" s="29"/>
      <c r="AT30" s="29"/>
      <c r="AU30" s="29"/>
      <c r="AV30" s="29">
        <v>2400</v>
      </c>
      <c r="AW30" s="29">
        <v>4100</v>
      </c>
      <c r="AX30" s="29"/>
      <c r="AY30" s="29">
        <v>3.29</v>
      </c>
      <c r="AZ30" s="85">
        <v>7.25</v>
      </c>
      <c r="BA30" s="73">
        <v>0.66666666666666663</v>
      </c>
      <c r="BB30" s="29"/>
      <c r="BC30" s="29"/>
      <c r="BD30" s="29"/>
      <c r="BE30" s="29">
        <v>0.6</v>
      </c>
      <c r="BF30" s="29"/>
      <c r="BG30" s="29"/>
      <c r="BH30" s="29"/>
      <c r="BI30" s="29">
        <v>2100</v>
      </c>
      <c r="BJ30" s="29">
        <v>7100</v>
      </c>
      <c r="BK30" s="29"/>
      <c r="BL30" s="29">
        <v>8.57</v>
      </c>
      <c r="BM30" s="85">
        <v>7.24</v>
      </c>
    </row>
    <row r="31" spans="1:65" s="4" customFormat="1" x14ac:dyDescent="0.25">
      <c r="A31" s="39" t="s">
        <v>142</v>
      </c>
      <c r="B31" s="83">
        <v>0.42708333333333331</v>
      </c>
      <c r="C31" s="74"/>
      <c r="D31" s="84"/>
      <c r="E31" s="84"/>
      <c r="F31" s="84">
        <v>22</v>
      </c>
      <c r="G31" s="29"/>
      <c r="H31" s="29"/>
      <c r="I31" s="29"/>
      <c r="J31" s="29">
        <v>1.6</v>
      </c>
      <c r="K31" s="29">
        <v>1.6</v>
      </c>
      <c r="L31" s="29"/>
      <c r="M31" s="29">
        <v>879</v>
      </c>
      <c r="N31" s="85">
        <v>7.71</v>
      </c>
      <c r="O31" s="73">
        <v>0.4291666666666667</v>
      </c>
      <c r="P31" s="29"/>
      <c r="Q31" s="29"/>
      <c r="R31" s="29"/>
      <c r="S31" s="29">
        <v>22</v>
      </c>
      <c r="T31" s="29"/>
      <c r="U31" s="29"/>
      <c r="V31" s="29"/>
      <c r="W31" s="29">
        <v>1.6</v>
      </c>
      <c r="X31" s="29">
        <v>1.6</v>
      </c>
      <c r="Y31" s="29"/>
      <c r="Z31" s="29">
        <v>879</v>
      </c>
      <c r="AA31" s="85">
        <v>7.71</v>
      </c>
      <c r="AB31" s="168"/>
      <c r="AC31" s="168"/>
      <c r="AD31" s="169"/>
      <c r="AE31" s="168"/>
      <c r="AF31" s="169"/>
      <c r="AG31" s="170"/>
      <c r="AH31" s="168"/>
      <c r="AI31" s="168"/>
      <c r="AJ31" s="169"/>
      <c r="AK31" s="170"/>
      <c r="AL31" s="168"/>
      <c r="AM31" s="171"/>
      <c r="AN31" s="73">
        <v>0.4375</v>
      </c>
      <c r="AO31" s="29"/>
      <c r="AP31" s="29"/>
      <c r="AQ31" s="29"/>
      <c r="AR31" s="29">
        <v>0.4</v>
      </c>
      <c r="AS31" s="29"/>
      <c r="AT31" s="29"/>
      <c r="AU31" s="29"/>
      <c r="AV31" s="29">
        <v>210</v>
      </c>
      <c r="AW31" s="29">
        <v>1500</v>
      </c>
      <c r="AX31" s="29"/>
      <c r="AY31" s="29">
        <v>206</v>
      </c>
      <c r="AZ31" s="85">
        <v>7.6</v>
      </c>
      <c r="BA31" s="73">
        <v>0.44791666666666669</v>
      </c>
      <c r="BB31" s="29"/>
      <c r="BC31" s="29"/>
      <c r="BD31" s="29"/>
      <c r="BE31" s="29">
        <v>2.8</v>
      </c>
      <c r="BF31" s="29"/>
      <c r="BG31" s="29"/>
      <c r="BH31" s="29"/>
      <c r="BI31" s="29">
        <v>490</v>
      </c>
      <c r="BJ31" s="29">
        <v>3400</v>
      </c>
      <c r="BK31" s="29"/>
      <c r="BL31" s="29">
        <v>394</v>
      </c>
      <c r="BM31" s="85">
        <v>7.24</v>
      </c>
    </row>
    <row r="32" spans="1:65" s="4" customFormat="1" x14ac:dyDescent="0.25">
      <c r="A32" s="39" t="s">
        <v>143</v>
      </c>
      <c r="B32" s="83">
        <v>0.62708333333333333</v>
      </c>
      <c r="C32" s="74">
        <v>13</v>
      </c>
      <c r="D32" s="84">
        <v>90</v>
      </c>
      <c r="E32" s="84">
        <v>4</v>
      </c>
      <c r="F32" s="84">
        <v>15</v>
      </c>
      <c r="G32" s="29">
        <v>23</v>
      </c>
      <c r="H32" s="29">
        <v>10</v>
      </c>
      <c r="I32" s="29">
        <v>8.9</v>
      </c>
      <c r="J32" s="29">
        <v>990</v>
      </c>
      <c r="K32" s="29">
        <v>3500</v>
      </c>
      <c r="L32" s="29">
        <v>29.4</v>
      </c>
      <c r="M32" s="29">
        <v>721</v>
      </c>
      <c r="N32" s="85">
        <v>7.86</v>
      </c>
      <c r="O32" s="73">
        <v>0.63055555555555554</v>
      </c>
      <c r="P32" s="29">
        <v>0.5</v>
      </c>
      <c r="Q32" s="29">
        <v>2.9</v>
      </c>
      <c r="R32" s="29">
        <v>2.2999999999999998</v>
      </c>
      <c r="S32" s="29">
        <v>16</v>
      </c>
      <c r="T32" s="29">
        <v>16</v>
      </c>
      <c r="U32" s="29">
        <v>9.3000000000000007</v>
      </c>
      <c r="V32" s="29">
        <v>8.4</v>
      </c>
      <c r="W32" s="29">
        <v>9</v>
      </c>
      <c r="X32" s="29">
        <v>9</v>
      </c>
      <c r="Y32" s="29">
        <v>0.17</v>
      </c>
      <c r="Z32" s="29">
        <v>703</v>
      </c>
      <c r="AA32" s="85">
        <v>7.86</v>
      </c>
      <c r="AB32" s="168"/>
      <c r="AC32" s="168"/>
      <c r="AD32" s="169"/>
      <c r="AE32" s="168"/>
      <c r="AF32" s="169"/>
      <c r="AG32" s="170"/>
      <c r="AH32" s="168"/>
      <c r="AI32" s="168"/>
      <c r="AJ32" s="169"/>
      <c r="AK32" s="170"/>
      <c r="AL32" s="168"/>
      <c r="AM32" s="171"/>
      <c r="AN32" s="73">
        <v>0.63541666666666663</v>
      </c>
      <c r="AO32" s="29">
        <v>0.5</v>
      </c>
      <c r="AP32" s="29">
        <v>12</v>
      </c>
      <c r="AQ32" s="29">
        <v>3.2000000000000001E-2</v>
      </c>
      <c r="AR32" s="29">
        <v>0.4</v>
      </c>
      <c r="AS32" s="29">
        <v>0.35</v>
      </c>
      <c r="AT32" s="29">
        <v>0.02</v>
      </c>
      <c r="AU32" s="29">
        <v>1.7000000000000001E-2</v>
      </c>
      <c r="AV32" s="29">
        <v>150</v>
      </c>
      <c r="AW32" s="29">
        <v>680</v>
      </c>
      <c r="AX32" s="29">
        <v>6.31</v>
      </c>
      <c r="AY32" s="29">
        <v>324</v>
      </c>
      <c r="AZ32" s="85">
        <v>7.57</v>
      </c>
      <c r="BA32" s="73">
        <v>0.64583333333333337</v>
      </c>
      <c r="BB32" s="29">
        <v>0.5</v>
      </c>
      <c r="BC32" s="29">
        <v>5.3</v>
      </c>
      <c r="BD32" s="29">
        <v>4.2000000000000003E-2</v>
      </c>
      <c r="BE32" s="29">
        <v>0.4</v>
      </c>
      <c r="BF32" s="29">
        <v>0.44</v>
      </c>
      <c r="BG32" s="29">
        <v>1.7999999999999999E-2</v>
      </c>
      <c r="BH32" s="29">
        <v>8.0000000000000002E-3</v>
      </c>
      <c r="BI32" s="29">
        <v>36</v>
      </c>
      <c r="BJ32" s="29">
        <v>240</v>
      </c>
      <c r="BK32" s="29">
        <v>3.85</v>
      </c>
      <c r="BL32" s="29">
        <v>1425</v>
      </c>
      <c r="BM32" s="85">
        <v>7.21</v>
      </c>
    </row>
    <row r="33" spans="1:65" s="4" customFormat="1" x14ac:dyDescent="0.25">
      <c r="A33" s="39" t="s">
        <v>144</v>
      </c>
      <c r="B33" s="83">
        <v>0.36458333333333331</v>
      </c>
      <c r="C33" s="74"/>
      <c r="D33" s="84"/>
      <c r="E33" s="84"/>
      <c r="F33" s="84">
        <v>13</v>
      </c>
      <c r="G33" s="29"/>
      <c r="H33" s="29"/>
      <c r="I33" s="29"/>
      <c r="J33" s="29">
        <v>420</v>
      </c>
      <c r="K33" s="29">
        <v>1100</v>
      </c>
      <c r="L33" s="29"/>
      <c r="M33" s="29">
        <v>767</v>
      </c>
      <c r="N33" s="85">
        <v>7.35</v>
      </c>
      <c r="O33" s="73">
        <v>0.375</v>
      </c>
      <c r="P33" s="29"/>
      <c r="Q33" s="29"/>
      <c r="R33" s="29"/>
      <c r="S33" s="29">
        <v>11</v>
      </c>
      <c r="T33" s="29"/>
      <c r="U33" s="29"/>
      <c r="V33" s="29"/>
      <c r="W33" s="29">
        <v>8.3000000000000007</v>
      </c>
      <c r="X33" s="29">
        <v>9</v>
      </c>
      <c r="Y33" s="29"/>
      <c r="Z33" s="29">
        <v>742</v>
      </c>
      <c r="AA33" s="85">
        <v>7.5</v>
      </c>
      <c r="AB33" s="168"/>
      <c r="AC33" s="168"/>
      <c r="AD33" s="169"/>
      <c r="AE33" s="168"/>
      <c r="AF33" s="169"/>
      <c r="AG33" s="170"/>
      <c r="AH33" s="168"/>
      <c r="AI33" s="168"/>
      <c r="AJ33" s="169"/>
      <c r="AK33" s="170"/>
      <c r="AL33" s="168"/>
      <c r="AM33" s="171"/>
      <c r="AN33" s="73">
        <v>0.39583333333333331</v>
      </c>
      <c r="AO33" s="29"/>
      <c r="AP33" s="29"/>
      <c r="AQ33" s="29"/>
      <c r="AR33" s="29">
        <v>0.4</v>
      </c>
      <c r="AS33" s="29"/>
      <c r="AT33" s="29"/>
      <c r="AU33" s="29"/>
      <c r="AV33" s="29">
        <v>460</v>
      </c>
      <c r="AW33" s="29">
        <v>1100</v>
      </c>
      <c r="AX33" s="29"/>
      <c r="AY33" s="29">
        <v>605</v>
      </c>
      <c r="AZ33" s="85">
        <v>7.25</v>
      </c>
      <c r="BA33" s="73">
        <v>0.40625</v>
      </c>
      <c r="BB33" s="29"/>
      <c r="BC33" s="29"/>
      <c r="BD33" s="29"/>
      <c r="BE33" s="29">
        <v>0.8</v>
      </c>
      <c r="BF33" s="29"/>
      <c r="BG33" s="29"/>
      <c r="BH33" s="29"/>
      <c r="BI33" s="29">
        <v>470</v>
      </c>
      <c r="BJ33" s="29">
        <v>1200</v>
      </c>
      <c r="BK33" s="29"/>
      <c r="BL33" s="29">
        <v>2550</v>
      </c>
      <c r="BM33" s="85">
        <v>6.93</v>
      </c>
    </row>
    <row r="34" spans="1:65" s="4" customFormat="1" x14ac:dyDescent="0.25">
      <c r="A34" s="39" t="s">
        <v>145</v>
      </c>
      <c r="B34" s="83">
        <v>0.60416666666666663</v>
      </c>
      <c r="C34" s="74"/>
      <c r="D34" s="84"/>
      <c r="E34" s="84"/>
      <c r="F34" s="84">
        <v>0.4</v>
      </c>
      <c r="G34" s="29"/>
      <c r="H34" s="29"/>
      <c r="I34" s="29"/>
      <c r="J34" s="29">
        <v>1.6</v>
      </c>
      <c r="K34" s="29">
        <v>1.6</v>
      </c>
      <c r="L34" s="29"/>
      <c r="M34" s="29">
        <v>634</v>
      </c>
      <c r="N34" s="85">
        <v>7.67</v>
      </c>
      <c r="O34" s="73">
        <v>0.60763888888888895</v>
      </c>
      <c r="P34" s="29"/>
      <c r="Q34" s="29"/>
      <c r="R34" s="29"/>
      <c r="S34" s="29">
        <v>0.4</v>
      </c>
      <c r="T34" s="29"/>
      <c r="U34" s="29"/>
      <c r="V34" s="29"/>
      <c r="W34" s="29">
        <v>1.6</v>
      </c>
      <c r="X34" s="29">
        <v>1.6</v>
      </c>
      <c r="Y34" s="29"/>
      <c r="Z34" s="29">
        <v>634</v>
      </c>
      <c r="AA34" s="85">
        <v>7.67</v>
      </c>
      <c r="AB34" s="168"/>
      <c r="AC34" s="168"/>
      <c r="AD34" s="169"/>
      <c r="AE34" s="168"/>
      <c r="AF34" s="169"/>
      <c r="AG34" s="170"/>
      <c r="AH34" s="168"/>
      <c r="AI34" s="168"/>
      <c r="AJ34" s="169"/>
      <c r="AK34" s="170"/>
      <c r="AL34" s="168"/>
      <c r="AM34" s="171"/>
      <c r="AN34" s="73">
        <v>0.61458333333333337</v>
      </c>
      <c r="AO34" s="29"/>
      <c r="AP34" s="29"/>
      <c r="AQ34" s="29"/>
      <c r="AR34" s="29">
        <v>0.77</v>
      </c>
      <c r="AS34" s="29"/>
      <c r="AT34" s="29"/>
      <c r="AU34" s="29"/>
      <c r="AV34" s="29">
        <v>140</v>
      </c>
      <c r="AW34" s="29">
        <v>1500</v>
      </c>
      <c r="AX34" s="29"/>
      <c r="AY34" s="29">
        <v>340</v>
      </c>
      <c r="AZ34" s="85">
        <v>7.3</v>
      </c>
      <c r="BA34" s="73">
        <v>0.625</v>
      </c>
      <c r="BB34" s="29"/>
      <c r="BC34" s="29"/>
      <c r="BD34" s="29"/>
      <c r="BE34" s="29">
        <v>0.4</v>
      </c>
      <c r="BF34" s="29"/>
      <c r="BG34" s="29"/>
      <c r="BH34" s="29"/>
      <c r="BI34" s="29">
        <v>110</v>
      </c>
      <c r="BJ34" s="29">
        <v>370</v>
      </c>
      <c r="BK34" s="29"/>
      <c r="BL34" s="29">
        <v>2020</v>
      </c>
      <c r="BM34" s="85">
        <v>7.06</v>
      </c>
    </row>
    <row r="35" spans="1:65" s="4" customFormat="1" x14ac:dyDescent="0.25">
      <c r="A35" s="39" t="s">
        <v>146</v>
      </c>
      <c r="B35" s="83">
        <v>0.38541666666666669</v>
      </c>
      <c r="C35" s="74"/>
      <c r="D35" s="84"/>
      <c r="E35" s="84"/>
      <c r="F35" s="84">
        <v>0.4</v>
      </c>
      <c r="G35" s="29"/>
      <c r="H35" s="29"/>
      <c r="I35" s="29"/>
      <c r="J35" s="29">
        <v>1.6</v>
      </c>
      <c r="K35" s="29">
        <v>1.6</v>
      </c>
      <c r="L35" s="29"/>
      <c r="M35" s="29">
        <v>689</v>
      </c>
      <c r="N35" s="85">
        <v>7.49</v>
      </c>
      <c r="O35" s="73">
        <v>0.3923611111111111</v>
      </c>
      <c r="P35" s="29"/>
      <c r="Q35" s="29"/>
      <c r="R35" s="29"/>
      <c r="S35" s="29">
        <v>0.4</v>
      </c>
      <c r="T35" s="29"/>
      <c r="U35" s="29"/>
      <c r="V35" s="29"/>
      <c r="W35" s="29">
        <v>9</v>
      </c>
      <c r="X35" s="29">
        <v>9</v>
      </c>
      <c r="Y35" s="29"/>
      <c r="Z35" s="29">
        <v>678</v>
      </c>
      <c r="AA35" s="85">
        <v>7.66</v>
      </c>
      <c r="AB35" s="168"/>
      <c r="AC35" s="168"/>
      <c r="AD35" s="169"/>
      <c r="AE35" s="168"/>
      <c r="AF35" s="169"/>
      <c r="AG35" s="170"/>
      <c r="AH35" s="168"/>
      <c r="AI35" s="168"/>
      <c r="AJ35" s="169"/>
      <c r="AK35" s="170"/>
      <c r="AL35" s="168"/>
      <c r="AM35" s="171"/>
      <c r="AN35" s="73">
        <v>0.38194444444444442</v>
      </c>
      <c r="AO35" s="29"/>
      <c r="AP35" s="29"/>
      <c r="AQ35" s="29"/>
      <c r="AR35" s="29">
        <v>0.4</v>
      </c>
      <c r="AS35" s="29"/>
      <c r="AT35" s="29"/>
      <c r="AU35" s="29"/>
      <c r="AV35" s="29">
        <v>240</v>
      </c>
      <c r="AW35" s="29">
        <v>670</v>
      </c>
      <c r="AX35" s="29"/>
      <c r="AY35" s="29">
        <v>842</v>
      </c>
      <c r="AZ35" s="85">
        <v>7.31</v>
      </c>
      <c r="BA35" s="73">
        <v>0.375</v>
      </c>
      <c r="BB35" s="29"/>
      <c r="BC35" s="29"/>
      <c r="BD35" s="29"/>
      <c r="BE35" s="29">
        <v>0.4</v>
      </c>
      <c r="BF35" s="29"/>
      <c r="BG35" s="29"/>
      <c r="BH35" s="29"/>
      <c r="BI35" s="29">
        <v>570</v>
      </c>
      <c r="BJ35" s="29">
        <v>850</v>
      </c>
      <c r="BK35" s="29"/>
      <c r="BL35" s="29">
        <v>1924</v>
      </c>
      <c r="BM35" s="85">
        <v>7.51</v>
      </c>
    </row>
    <row r="36" spans="1:65" s="4" customFormat="1" x14ac:dyDescent="0.25">
      <c r="A36" s="39" t="s">
        <v>147</v>
      </c>
      <c r="B36" s="83">
        <v>0.63194444444444442</v>
      </c>
      <c r="C36" s="74"/>
      <c r="D36" s="84"/>
      <c r="E36" s="84"/>
      <c r="F36" s="84">
        <v>0.4</v>
      </c>
      <c r="G36" s="29"/>
      <c r="H36" s="29"/>
      <c r="I36" s="29"/>
      <c r="J36" s="29">
        <v>1200</v>
      </c>
      <c r="K36" s="29">
        <v>3900</v>
      </c>
      <c r="L36" s="29"/>
      <c r="M36" s="29">
        <v>0.73099999999999998</v>
      </c>
      <c r="N36" s="85">
        <v>8.61</v>
      </c>
      <c r="O36" s="73">
        <v>0.63541666666666663</v>
      </c>
      <c r="P36" s="29"/>
      <c r="Q36" s="29"/>
      <c r="R36" s="29"/>
      <c r="S36" s="29">
        <v>0.4</v>
      </c>
      <c r="T36" s="29"/>
      <c r="U36" s="29"/>
      <c r="V36" s="29"/>
      <c r="W36" s="29">
        <v>1.6</v>
      </c>
      <c r="X36" s="29">
        <v>1.6</v>
      </c>
      <c r="Y36" s="29"/>
      <c r="Z36" s="29">
        <v>0.82</v>
      </c>
      <c r="AA36" s="85">
        <v>8.3699999999999992</v>
      </c>
      <c r="AB36" s="168"/>
      <c r="AC36" s="168"/>
      <c r="AD36" s="169"/>
      <c r="AE36" s="168"/>
      <c r="AF36" s="169"/>
      <c r="AG36" s="170"/>
      <c r="AH36" s="168"/>
      <c r="AI36" s="168"/>
      <c r="AJ36" s="169"/>
      <c r="AK36" s="170"/>
      <c r="AL36" s="168"/>
      <c r="AM36" s="171"/>
      <c r="AN36" s="73">
        <v>0.64236111111111105</v>
      </c>
      <c r="AO36" s="29"/>
      <c r="AP36" s="29"/>
      <c r="AQ36" s="29"/>
      <c r="AR36" s="29">
        <v>0.4</v>
      </c>
      <c r="AS36" s="29"/>
      <c r="AT36" s="29"/>
      <c r="AU36" s="29"/>
      <c r="AV36" s="29">
        <v>3600</v>
      </c>
      <c r="AW36" s="29">
        <v>2000</v>
      </c>
      <c r="AX36" s="29"/>
      <c r="AY36" s="29">
        <v>4.8600000000000003</v>
      </c>
      <c r="AZ36" s="85">
        <v>7.05</v>
      </c>
      <c r="BA36" s="73">
        <v>0.64930555555555558</v>
      </c>
      <c r="BB36" s="29"/>
      <c r="BC36" s="29"/>
      <c r="BD36" s="29"/>
      <c r="BE36" s="29">
        <v>0.4</v>
      </c>
      <c r="BF36" s="29"/>
      <c r="BG36" s="29"/>
      <c r="BH36" s="29"/>
      <c r="BI36" s="29">
        <v>540</v>
      </c>
      <c r="BJ36" s="29">
        <v>1500</v>
      </c>
      <c r="BK36" s="29"/>
      <c r="BL36" s="29">
        <v>9.69</v>
      </c>
      <c r="BM36" s="85">
        <v>6.91</v>
      </c>
    </row>
    <row r="37" spans="1:65" s="4" customFormat="1" x14ac:dyDescent="0.25">
      <c r="A37" s="39" t="s">
        <v>148</v>
      </c>
      <c r="B37" s="83">
        <v>0.34583333333333338</v>
      </c>
      <c r="C37" s="74"/>
      <c r="D37" s="84"/>
      <c r="E37" s="84"/>
      <c r="F37" s="84">
        <v>0.51</v>
      </c>
      <c r="G37" s="29"/>
      <c r="H37" s="29"/>
      <c r="I37" s="29"/>
      <c r="J37" s="29">
        <v>340</v>
      </c>
      <c r="K37" s="29">
        <v>2500</v>
      </c>
      <c r="L37" s="29"/>
      <c r="M37" s="29">
        <v>730</v>
      </c>
      <c r="N37" s="85">
        <v>7.46</v>
      </c>
      <c r="O37" s="73">
        <v>0.34722222222222227</v>
      </c>
      <c r="P37" s="29"/>
      <c r="Q37" s="29"/>
      <c r="R37" s="29"/>
      <c r="S37" s="29">
        <v>0.4</v>
      </c>
      <c r="T37" s="29"/>
      <c r="U37" s="29"/>
      <c r="V37" s="29"/>
      <c r="W37" s="29">
        <v>1.6</v>
      </c>
      <c r="X37" s="29">
        <v>1.6</v>
      </c>
      <c r="Y37" s="29"/>
      <c r="Z37" s="29">
        <v>765</v>
      </c>
      <c r="AA37" s="85">
        <v>7.57</v>
      </c>
      <c r="AB37" s="168"/>
      <c r="AC37" s="168"/>
      <c r="AD37" s="169"/>
      <c r="AE37" s="168"/>
      <c r="AF37" s="169"/>
      <c r="AG37" s="170"/>
      <c r="AH37" s="168"/>
      <c r="AI37" s="168"/>
      <c r="AJ37" s="169"/>
      <c r="AK37" s="170"/>
      <c r="AL37" s="168"/>
      <c r="AM37" s="171"/>
      <c r="AN37" s="73">
        <v>0.3611111111111111</v>
      </c>
      <c r="AO37" s="29"/>
      <c r="AP37" s="29"/>
      <c r="AQ37" s="29"/>
      <c r="AR37" s="29">
        <v>0.4</v>
      </c>
      <c r="AS37" s="29"/>
      <c r="AT37" s="29"/>
      <c r="AU37" s="29"/>
      <c r="AV37" s="29">
        <v>490</v>
      </c>
      <c r="AW37" s="29">
        <v>2000</v>
      </c>
      <c r="AX37" s="29"/>
      <c r="AY37" s="29">
        <v>1513</v>
      </c>
      <c r="AZ37" s="85">
        <v>7.23</v>
      </c>
      <c r="BA37" s="73">
        <v>0.36458333333333331</v>
      </c>
      <c r="BB37" s="29"/>
      <c r="BC37" s="29"/>
      <c r="BD37" s="29"/>
      <c r="BE37" s="29">
        <v>0.4</v>
      </c>
      <c r="BF37" s="29"/>
      <c r="BG37" s="29" t="s">
        <v>80</v>
      </c>
      <c r="BH37" s="29" t="s">
        <v>80</v>
      </c>
      <c r="BI37" s="29">
        <v>480</v>
      </c>
      <c r="BJ37" s="29">
        <v>1300</v>
      </c>
      <c r="BK37" s="29"/>
      <c r="BL37" s="29">
        <v>2.74</v>
      </c>
      <c r="BM37" s="85">
        <v>7.34</v>
      </c>
    </row>
    <row r="38" spans="1:65" s="4" customFormat="1" ht="13.8" thickBot="1" x14ac:dyDescent="0.3">
      <c r="A38" s="39" t="s">
        <v>149</v>
      </c>
      <c r="B38" s="83">
        <v>0.37152777777777773</v>
      </c>
      <c r="C38" s="74">
        <v>20</v>
      </c>
      <c r="D38" s="84">
        <v>80</v>
      </c>
      <c r="E38" s="84">
        <v>5.4</v>
      </c>
      <c r="F38" s="84">
        <v>0.43</v>
      </c>
      <c r="G38" s="29">
        <v>1.8</v>
      </c>
      <c r="H38" s="29">
        <v>12</v>
      </c>
      <c r="I38" s="29">
        <v>11</v>
      </c>
      <c r="J38" s="29">
        <v>2000</v>
      </c>
      <c r="K38" s="29">
        <v>5800</v>
      </c>
      <c r="L38" s="29">
        <v>37.9</v>
      </c>
      <c r="M38" s="29">
        <v>699</v>
      </c>
      <c r="N38" s="85">
        <v>7.6</v>
      </c>
      <c r="O38" s="73">
        <v>0.36805555555555558</v>
      </c>
      <c r="P38" s="29">
        <v>0.5</v>
      </c>
      <c r="Q38" s="29">
        <v>2.4</v>
      </c>
      <c r="R38" s="29">
        <v>5.4</v>
      </c>
      <c r="S38" s="29">
        <v>0.4</v>
      </c>
      <c r="T38" s="29">
        <v>1.8</v>
      </c>
      <c r="U38" s="29">
        <v>11</v>
      </c>
      <c r="V38" s="29">
        <v>11</v>
      </c>
      <c r="W38" s="29">
        <v>9</v>
      </c>
      <c r="X38" s="29">
        <v>9</v>
      </c>
      <c r="Y38" s="29">
        <v>0.25</v>
      </c>
      <c r="Z38" s="29">
        <v>707</v>
      </c>
      <c r="AA38" s="85">
        <v>7.7</v>
      </c>
      <c r="AB38" s="168"/>
      <c r="AC38" s="168"/>
      <c r="AD38" s="169"/>
      <c r="AE38" s="168"/>
      <c r="AF38" s="169"/>
      <c r="AG38" s="170"/>
      <c r="AH38" s="168"/>
      <c r="AI38" s="168"/>
      <c r="AJ38" s="169"/>
      <c r="AK38" s="170"/>
      <c r="AL38" s="168"/>
      <c r="AM38" s="171"/>
      <c r="AN38" s="73">
        <v>0.375</v>
      </c>
      <c r="AO38" s="29">
        <v>0.5</v>
      </c>
      <c r="AP38" s="29">
        <v>6.8</v>
      </c>
      <c r="AQ38" s="29">
        <v>7.1000000000000004E-3</v>
      </c>
      <c r="AR38" s="29">
        <v>0.4</v>
      </c>
      <c r="AS38" s="29">
        <v>0.28999999999999998</v>
      </c>
      <c r="AT38" s="29">
        <v>2.3E-2</v>
      </c>
      <c r="AU38" s="29">
        <v>1.2999999999999999E-2</v>
      </c>
      <c r="AV38" s="29">
        <v>290</v>
      </c>
      <c r="AW38" s="29">
        <v>550</v>
      </c>
      <c r="AX38" s="29">
        <v>2.39</v>
      </c>
      <c r="AY38" s="29">
        <v>1427</v>
      </c>
      <c r="AZ38" s="85">
        <v>6.94</v>
      </c>
      <c r="BA38" s="73">
        <v>0.38194444444444442</v>
      </c>
      <c r="BB38" s="29">
        <v>0.5</v>
      </c>
      <c r="BC38" s="29">
        <v>28</v>
      </c>
      <c r="BD38" s="29">
        <v>1.4E-2</v>
      </c>
      <c r="BE38" s="29">
        <v>0.4</v>
      </c>
      <c r="BF38" s="29">
        <v>0.41</v>
      </c>
      <c r="BG38" s="29">
        <v>2.3E-2</v>
      </c>
      <c r="BH38" s="29">
        <v>1.7999999999999999E-2</v>
      </c>
      <c r="BI38" s="29">
        <v>490</v>
      </c>
      <c r="BJ38" s="29">
        <v>1700</v>
      </c>
      <c r="BK38" s="29">
        <v>2.5099999999999998</v>
      </c>
      <c r="BL38" s="29">
        <v>6120</v>
      </c>
      <c r="BM38" s="85">
        <v>6.7</v>
      </c>
    </row>
    <row r="39" spans="1:65" s="4" customFormat="1" x14ac:dyDescent="0.25">
      <c r="A39" s="67" t="s">
        <v>103</v>
      </c>
      <c r="B39" s="77">
        <v>0.63541666666666663</v>
      </c>
      <c r="C39" s="78"/>
      <c r="D39" s="79"/>
      <c r="E39" s="79"/>
      <c r="F39" s="79">
        <v>0.52</v>
      </c>
      <c r="G39" s="80"/>
      <c r="H39" s="80"/>
      <c r="I39" s="80"/>
      <c r="J39" s="80">
        <v>2100</v>
      </c>
      <c r="K39" s="80">
        <v>20000</v>
      </c>
      <c r="L39" s="80"/>
      <c r="M39" s="80">
        <v>565</v>
      </c>
      <c r="N39" s="81">
        <v>7.56</v>
      </c>
      <c r="O39" s="82">
        <v>0.63888888888888895</v>
      </c>
      <c r="P39" s="80"/>
      <c r="Q39" s="80"/>
      <c r="R39" s="80"/>
      <c r="S39" s="80">
        <v>0.4</v>
      </c>
      <c r="T39" s="80"/>
      <c r="U39" s="80"/>
      <c r="V39" s="80"/>
      <c r="W39" s="80">
        <v>1.6</v>
      </c>
      <c r="X39" s="80">
        <v>1.6</v>
      </c>
      <c r="Y39" s="80"/>
      <c r="Z39" s="80">
        <v>590</v>
      </c>
      <c r="AA39" s="81">
        <v>7.48</v>
      </c>
      <c r="AB39" s="172"/>
      <c r="AC39" s="172"/>
      <c r="AD39" s="173"/>
      <c r="AE39" s="172"/>
      <c r="AF39" s="173"/>
      <c r="AG39" s="174"/>
      <c r="AH39" s="172"/>
      <c r="AI39" s="172"/>
      <c r="AJ39" s="173"/>
      <c r="AK39" s="174"/>
      <c r="AL39" s="172"/>
      <c r="AM39" s="175"/>
      <c r="AN39" s="82">
        <v>0.64583333333333337</v>
      </c>
      <c r="AO39" s="80"/>
      <c r="AP39" s="80"/>
      <c r="AQ39" s="80"/>
      <c r="AR39" s="80">
        <v>0.4</v>
      </c>
      <c r="AS39" s="80"/>
      <c r="AT39" s="80"/>
      <c r="AU39" s="80"/>
      <c r="AV39" s="80">
        <v>770</v>
      </c>
      <c r="AW39" s="80">
        <v>1700</v>
      </c>
      <c r="AX39" s="80"/>
      <c r="AY39" s="80">
        <v>2.72</v>
      </c>
      <c r="AZ39" s="81">
        <v>6.79</v>
      </c>
      <c r="BA39" s="82">
        <v>0.65625</v>
      </c>
      <c r="BB39" s="80"/>
      <c r="BC39" s="80"/>
      <c r="BD39" s="80"/>
      <c r="BE39" s="80">
        <v>0.4</v>
      </c>
      <c r="BF39" s="80"/>
      <c r="BG39" s="80"/>
      <c r="BH39" s="80"/>
      <c r="BI39" s="80">
        <v>380</v>
      </c>
      <c r="BJ39" s="80">
        <v>2900</v>
      </c>
      <c r="BK39" s="80"/>
      <c r="BL39" s="80">
        <v>2.95</v>
      </c>
      <c r="BM39" s="81">
        <v>6.72</v>
      </c>
    </row>
    <row r="40" spans="1:65" x14ac:dyDescent="0.25">
      <c r="A40" s="38" t="s">
        <v>104</v>
      </c>
      <c r="B40" s="83">
        <v>0.3576388888888889</v>
      </c>
      <c r="C40" s="74">
        <v>11</v>
      </c>
      <c r="D40" s="84">
        <v>60</v>
      </c>
      <c r="E40" s="84">
        <v>14</v>
      </c>
      <c r="F40" s="84">
        <v>0.4</v>
      </c>
      <c r="G40" s="29">
        <v>37</v>
      </c>
      <c r="H40" s="29">
        <v>6.9</v>
      </c>
      <c r="I40" s="29">
        <v>7</v>
      </c>
      <c r="J40" s="29">
        <v>690</v>
      </c>
      <c r="K40" s="29">
        <v>6800</v>
      </c>
      <c r="L40" s="29">
        <v>26.3</v>
      </c>
      <c r="M40" s="29">
        <v>503</v>
      </c>
      <c r="N40" s="85">
        <v>7.39</v>
      </c>
      <c r="O40" s="73">
        <v>0.3611111111111111</v>
      </c>
      <c r="P40" s="29">
        <v>0.59</v>
      </c>
      <c r="Q40" s="29">
        <v>2.4</v>
      </c>
      <c r="R40" s="29">
        <v>15</v>
      </c>
      <c r="S40" s="29">
        <v>0.4</v>
      </c>
      <c r="T40" s="29">
        <v>1.7</v>
      </c>
      <c r="U40" s="29">
        <v>6.3</v>
      </c>
      <c r="V40" s="29">
        <v>6.4</v>
      </c>
      <c r="W40" s="29">
        <v>9</v>
      </c>
      <c r="X40" s="29">
        <v>9</v>
      </c>
      <c r="Y40" s="29">
        <v>0.2</v>
      </c>
      <c r="Z40" s="29">
        <v>789</v>
      </c>
      <c r="AA40" s="85">
        <v>7.47</v>
      </c>
      <c r="AB40" s="168"/>
      <c r="AC40" s="168"/>
      <c r="AD40" s="169"/>
      <c r="AE40" s="168"/>
      <c r="AF40" s="169"/>
      <c r="AG40" s="170"/>
      <c r="AH40" s="168"/>
      <c r="AI40" s="168"/>
      <c r="AJ40" s="169"/>
      <c r="AK40" s="170"/>
      <c r="AL40" s="168"/>
      <c r="AM40" s="171"/>
      <c r="AN40" s="73">
        <v>0.36458333333333331</v>
      </c>
      <c r="AO40" s="29">
        <v>0.87</v>
      </c>
      <c r="AP40" s="29">
        <v>8.6</v>
      </c>
      <c r="AQ40" s="29">
        <v>0.1</v>
      </c>
      <c r="AR40" s="29">
        <v>0.4</v>
      </c>
      <c r="AS40" s="29">
        <v>0.63</v>
      </c>
      <c r="AT40" s="29">
        <v>5.2999999999999999E-2</v>
      </c>
      <c r="AU40" s="29">
        <v>1.9E-2</v>
      </c>
      <c r="AV40" s="29">
        <v>730</v>
      </c>
      <c r="AW40" s="29">
        <v>1500</v>
      </c>
      <c r="AX40" s="29">
        <v>10.4</v>
      </c>
      <c r="AY40" s="29">
        <v>155.69999999999999</v>
      </c>
      <c r="AZ40" s="85">
        <v>6.72</v>
      </c>
      <c r="BA40" s="73">
        <v>0.375</v>
      </c>
      <c r="BB40" s="29">
        <v>0.68</v>
      </c>
      <c r="BC40" s="29">
        <v>12</v>
      </c>
      <c r="BD40" s="29">
        <v>0.17</v>
      </c>
      <c r="BE40" s="29">
        <v>0.4</v>
      </c>
      <c r="BF40" s="29">
        <v>0.63</v>
      </c>
      <c r="BG40" s="29">
        <v>5.1999999999999998E-2</v>
      </c>
      <c r="BH40" s="29">
        <v>3.4000000000000002E-2</v>
      </c>
      <c r="BI40" s="29">
        <v>2800</v>
      </c>
      <c r="BJ40" s="29">
        <v>900</v>
      </c>
      <c r="BK40" s="29">
        <v>10.4</v>
      </c>
      <c r="BL40" s="29">
        <v>437</v>
      </c>
      <c r="BM40" s="85">
        <v>6.45</v>
      </c>
    </row>
    <row r="41" spans="1:65" x14ac:dyDescent="0.25">
      <c r="A41" s="38" t="s">
        <v>105</v>
      </c>
      <c r="B41" s="83">
        <v>0.64236111111111105</v>
      </c>
      <c r="C41" s="74"/>
      <c r="D41" s="84"/>
      <c r="E41" s="84"/>
      <c r="F41" s="84">
        <v>0.4</v>
      </c>
      <c r="G41" s="29"/>
      <c r="H41" s="29"/>
      <c r="I41" s="29"/>
      <c r="J41" s="29">
        <v>90</v>
      </c>
      <c r="K41" s="29">
        <v>690</v>
      </c>
      <c r="L41" s="29"/>
      <c r="M41" s="29">
        <v>51.6</v>
      </c>
      <c r="N41" s="85">
        <v>8.27</v>
      </c>
      <c r="O41" s="73">
        <v>0.64861111111111114</v>
      </c>
      <c r="P41" s="29"/>
      <c r="Q41" s="29"/>
      <c r="R41" s="29"/>
      <c r="S41" s="29">
        <v>0.4</v>
      </c>
      <c r="T41" s="29"/>
      <c r="U41" s="29"/>
      <c r="V41" s="29"/>
      <c r="W41" s="29">
        <v>1.6</v>
      </c>
      <c r="X41" s="29">
        <v>1.6</v>
      </c>
      <c r="Y41" s="29"/>
      <c r="Z41" s="29">
        <v>50.7</v>
      </c>
      <c r="AA41" s="85">
        <v>8.1300000000000008</v>
      </c>
      <c r="AB41" s="168"/>
      <c r="AC41" s="168"/>
      <c r="AD41" s="169"/>
      <c r="AE41" s="168"/>
      <c r="AF41" s="169"/>
      <c r="AG41" s="170"/>
      <c r="AH41" s="168"/>
      <c r="AI41" s="168"/>
      <c r="AJ41" s="169"/>
      <c r="AK41" s="170"/>
      <c r="AL41" s="168"/>
      <c r="AM41" s="171"/>
      <c r="AN41" s="73">
        <v>0.63888888888888895</v>
      </c>
      <c r="AO41" s="29"/>
      <c r="AP41" s="29"/>
      <c r="AQ41" s="29"/>
      <c r="AR41" s="29">
        <v>0.4</v>
      </c>
      <c r="AS41" s="29"/>
      <c r="AT41" s="29"/>
      <c r="AU41" s="29"/>
      <c r="AV41" s="29">
        <v>84</v>
      </c>
      <c r="AW41" s="29">
        <v>190</v>
      </c>
      <c r="AX41" s="29"/>
      <c r="AY41" s="29">
        <v>52.8</v>
      </c>
      <c r="AZ41" s="85">
        <v>6.52</v>
      </c>
      <c r="BA41" s="73">
        <v>0.65625</v>
      </c>
      <c r="BB41" s="29"/>
      <c r="BC41" s="29"/>
      <c r="BD41" s="29"/>
      <c r="BE41" s="29">
        <v>0.4</v>
      </c>
      <c r="BF41" s="29"/>
      <c r="BG41" s="29"/>
      <c r="BH41" s="29"/>
      <c r="BI41" s="29">
        <v>88</v>
      </c>
      <c r="BJ41" s="29">
        <v>160</v>
      </c>
      <c r="BK41" s="29"/>
      <c r="BL41" s="29">
        <v>801</v>
      </c>
      <c r="BM41" s="85">
        <v>7.41</v>
      </c>
    </row>
    <row r="42" spans="1:65" x14ac:dyDescent="0.25">
      <c r="A42" s="38" t="s">
        <v>106</v>
      </c>
      <c r="B42" s="83">
        <v>0.36805555555555558</v>
      </c>
      <c r="C42" s="74">
        <v>0.5</v>
      </c>
      <c r="D42" s="84">
        <v>1</v>
      </c>
      <c r="E42" s="84">
        <v>8.6999999999999993</v>
      </c>
      <c r="F42" s="84">
        <v>2.1</v>
      </c>
      <c r="G42" s="29">
        <v>4</v>
      </c>
      <c r="H42" s="29">
        <v>5.7</v>
      </c>
      <c r="I42" s="29">
        <v>5.5</v>
      </c>
      <c r="J42" s="29">
        <v>9</v>
      </c>
      <c r="K42" s="29">
        <v>9</v>
      </c>
      <c r="L42" s="29">
        <v>0.1</v>
      </c>
      <c r="M42" s="29">
        <v>580</v>
      </c>
      <c r="N42" s="85">
        <v>7.53</v>
      </c>
      <c r="O42" s="73">
        <v>0.36458333333333331</v>
      </c>
      <c r="P42" s="29">
        <v>0.5</v>
      </c>
      <c r="Q42" s="29">
        <v>1</v>
      </c>
      <c r="R42" s="29">
        <v>8.6999999999999993</v>
      </c>
      <c r="S42" s="29">
        <v>2.1</v>
      </c>
      <c r="T42" s="29">
        <v>4</v>
      </c>
      <c r="U42" s="29">
        <v>5.7</v>
      </c>
      <c r="V42" s="29">
        <v>5.5</v>
      </c>
      <c r="W42" s="29">
        <v>9</v>
      </c>
      <c r="X42" s="29">
        <v>9</v>
      </c>
      <c r="Y42" s="29">
        <v>0.1</v>
      </c>
      <c r="Z42" s="29">
        <v>580</v>
      </c>
      <c r="AA42" s="85">
        <v>7.53</v>
      </c>
      <c r="AB42" s="168"/>
      <c r="AC42" s="168"/>
      <c r="AD42" s="169"/>
      <c r="AE42" s="168"/>
      <c r="AF42" s="169"/>
      <c r="AG42" s="170"/>
      <c r="AH42" s="168"/>
      <c r="AI42" s="168"/>
      <c r="AJ42" s="169"/>
      <c r="AK42" s="170"/>
      <c r="AL42" s="168"/>
      <c r="AM42" s="171"/>
      <c r="AN42" s="73">
        <v>0.38194444444444442</v>
      </c>
      <c r="AO42" s="29">
        <v>0.5</v>
      </c>
      <c r="AP42" s="29">
        <v>25</v>
      </c>
      <c r="AQ42" s="29">
        <v>0.21</v>
      </c>
      <c r="AR42" s="29">
        <v>0.4</v>
      </c>
      <c r="AS42" s="29">
        <v>2</v>
      </c>
      <c r="AT42" s="29">
        <v>2.7E-2</v>
      </c>
      <c r="AU42" s="29">
        <v>8.0000000000000002E-3</v>
      </c>
      <c r="AV42" s="29">
        <v>18</v>
      </c>
      <c r="AW42" s="29">
        <v>45</v>
      </c>
      <c r="AX42" s="29">
        <v>12</v>
      </c>
      <c r="AY42" s="29">
        <v>217</v>
      </c>
      <c r="AZ42" s="85">
        <v>7.12</v>
      </c>
      <c r="BA42" s="73">
        <v>0.375</v>
      </c>
      <c r="BB42" s="29">
        <v>0.5</v>
      </c>
      <c r="BC42" s="29">
        <v>2.7</v>
      </c>
      <c r="BD42" s="29">
        <v>0.21</v>
      </c>
      <c r="BE42" s="29">
        <v>0.4</v>
      </c>
      <c r="BF42" s="29">
        <v>2.1</v>
      </c>
      <c r="BG42" s="29">
        <v>1.2E-2</v>
      </c>
      <c r="BH42" s="29">
        <v>5.0000000000000001E-3</v>
      </c>
      <c r="BI42" s="29">
        <v>27</v>
      </c>
      <c r="BJ42" s="29">
        <v>72</v>
      </c>
      <c r="BK42" s="29">
        <v>3</v>
      </c>
      <c r="BL42" s="29">
        <v>561</v>
      </c>
      <c r="BM42" s="85">
        <v>6.78</v>
      </c>
    </row>
    <row r="43" spans="1:65" x14ac:dyDescent="0.25">
      <c r="A43" s="38" t="s">
        <v>107</v>
      </c>
      <c r="B43" s="83">
        <v>0.62291666666666667</v>
      </c>
      <c r="C43" s="74"/>
      <c r="D43" s="84"/>
      <c r="E43" s="84"/>
      <c r="F43" s="84">
        <v>5.7</v>
      </c>
      <c r="G43" s="29"/>
      <c r="H43" s="29"/>
      <c r="I43" s="29"/>
      <c r="J43" s="29">
        <v>300</v>
      </c>
      <c r="K43" s="29">
        <v>2200</v>
      </c>
      <c r="L43" s="29"/>
      <c r="M43" s="29">
        <v>392</v>
      </c>
      <c r="N43" s="85">
        <v>7.97</v>
      </c>
      <c r="O43" s="73">
        <v>0.625</v>
      </c>
      <c r="P43" s="29"/>
      <c r="Q43" s="29"/>
      <c r="R43" s="29"/>
      <c r="S43" s="29">
        <v>5</v>
      </c>
      <c r="T43" s="29"/>
      <c r="U43" s="29"/>
      <c r="V43" s="29"/>
      <c r="W43" s="29">
        <v>1.6</v>
      </c>
      <c r="X43" s="29">
        <v>1.6</v>
      </c>
      <c r="Y43" s="29"/>
      <c r="Z43" s="29">
        <v>380</v>
      </c>
      <c r="AA43" s="85">
        <v>7.75</v>
      </c>
      <c r="AB43" s="168"/>
      <c r="AC43" s="168"/>
      <c r="AD43" s="169"/>
      <c r="AE43" s="168"/>
      <c r="AF43" s="169"/>
      <c r="AG43" s="170"/>
      <c r="AH43" s="168"/>
      <c r="AI43" s="168"/>
      <c r="AJ43" s="169"/>
      <c r="AK43" s="170"/>
      <c r="AL43" s="168"/>
      <c r="AM43" s="171"/>
      <c r="AN43" s="73">
        <v>0.63194444444444442</v>
      </c>
      <c r="AO43" s="29"/>
      <c r="AP43" s="29"/>
      <c r="AQ43" s="29"/>
      <c r="AR43" s="29">
        <v>0.4</v>
      </c>
      <c r="AS43" s="29"/>
      <c r="AT43" s="29"/>
      <c r="AU43" s="29"/>
      <c r="AV43" s="29">
        <v>31</v>
      </c>
      <c r="AW43" s="29">
        <v>72</v>
      </c>
      <c r="AX43" s="29"/>
      <c r="AY43" s="29">
        <v>144.19999999999999</v>
      </c>
      <c r="AZ43" s="85">
        <v>7.43</v>
      </c>
      <c r="BA43" s="73">
        <v>0.64583333333333337</v>
      </c>
      <c r="BB43" s="29"/>
      <c r="BC43" s="29"/>
      <c r="BD43" s="29"/>
      <c r="BE43" s="29">
        <v>0.4</v>
      </c>
      <c r="BF43" s="29"/>
      <c r="BG43" s="29"/>
      <c r="BH43" s="29"/>
      <c r="BI43" s="29">
        <v>50</v>
      </c>
      <c r="BJ43" s="29">
        <v>84</v>
      </c>
      <c r="BK43" s="29"/>
      <c r="BL43" s="29">
        <v>165.4</v>
      </c>
      <c r="BM43" s="85">
        <v>6.7</v>
      </c>
    </row>
    <row r="44" spans="1:65" x14ac:dyDescent="0.25">
      <c r="A44" s="38" t="s">
        <v>108</v>
      </c>
      <c r="B44" s="83">
        <v>0.56944444444444442</v>
      </c>
      <c r="C44" s="74">
        <v>21</v>
      </c>
      <c r="D44" s="84">
        <v>35</v>
      </c>
      <c r="E44" s="84">
        <v>0.9</v>
      </c>
      <c r="F44" s="84">
        <v>1.2</v>
      </c>
      <c r="G44" s="29">
        <v>5.7</v>
      </c>
      <c r="H44" s="29">
        <v>4.0999999999999996</v>
      </c>
      <c r="I44" s="29">
        <v>3.4</v>
      </c>
      <c r="J44" s="29">
        <v>72</v>
      </c>
      <c r="K44" s="29">
        <v>110</v>
      </c>
      <c r="L44" s="29">
        <v>19</v>
      </c>
      <c r="M44" s="29">
        <v>343</v>
      </c>
      <c r="N44" s="85">
        <v>8.76</v>
      </c>
      <c r="O44" s="73">
        <v>0.5625</v>
      </c>
      <c r="P44" s="29">
        <v>4.0999999999999996</v>
      </c>
      <c r="Q44" s="29">
        <v>4.0999999999999996</v>
      </c>
      <c r="R44" s="29">
        <v>4.0999999999999996</v>
      </c>
      <c r="S44" s="29">
        <v>1.1000000000000001</v>
      </c>
      <c r="T44" s="29">
        <v>4.0999999999999996</v>
      </c>
      <c r="U44" s="29">
        <v>3</v>
      </c>
      <c r="V44" s="29">
        <v>3</v>
      </c>
      <c r="W44" s="29">
        <v>1.6</v>
      </c>
      <c r="X44" s="29">
        <v>1.6</v>
      </c>
      <c r="Y44" s="29">
        <v>0.6</v>
      </c>
      <c r="Z44" s="29">
        <v>343</v>
      </c>
      <c r="AA44" s="85">
        <v>8.7100000000000009</v>
      </c>
      <c r="AB44" s="168"/>
      <c r="AC44" s="168"/>
      <c r="AD44" s="169"/>
      <c r="AE44" s="168"/>
      <c r="AF44" s="169"/>
      <c r="AG44" s="170"/>
      <c r="AH44" s="168"/>
      <c r="AI44" s="168"/>
      <c r="AJ44" s="169"/>
      <c r="AK44" s="170"/>
      <c r="AL44" s="168"/>
      <c r="AM44" s="171"/>
      <c r="AN44" s="73">
        <v>0.59375</v>
      </c>
      <c r="AO44" s="29">
        <v>3.2</v>
      </c>
      <c r="AP44" s="29">
        <v>26</v>
      </c>
      <c r="AQ44" s="29">
        <v>0.25</v>
      </c>
      <c r="AR44" s="29">
        <v>0.4</v>
      </c>
      <c r="AS44" s="29">
        <v>0.94</v>
      </c>
      <c r="AT44" s="29">
        <v>7.9000000000000001E-2</v>
      </c>
      <c r="AU44" s="29">
        <v>1.4E-2</v>
      </c>
      <c r="AV44" s="29">
        <v>2400</v>
      </c>
      <c r="AW44" s="29">
        <v>12000</v>
      </c>
      <c r="AX44" s="29">
        <v>25</v>
      </c>
      <c r="AY44" s="29">
        <v>163</v>
      </c>
      <c r="AZ44" s="85">
        <v>6.95</v>
      </c>
      <c r="BA44" s="73">
        <v>0.59722222222222221</v>
      </c>
      <c r="BB44" s="29">
        <v>3.1</v>
      </c>
      <c r="BC44" s="29">
        <v>42</v>
      </c>
      <c r="BD44" s="29">
        <v>0.3</v>
      </c>
      <c r="BE44" s="29">
        <v>0.6</v>
      </c>
      <c r="BF44" s="29">
        <v>0.99</v>
      </c>
      <c r="BG44" s="29">
        <v>0.13</v>
      </c>
      <c r="BH44" s="29">
        <v>3.4000000000000002E-2</v>
      </c>
      <c r="BI44" s="29">
        <v>3300</v>
      </c>
      <c r="BJ44" s="29">
        <v>5800</v>
      </c>
      <c r="BK44" s="29">
        <v>37</v>
      </c>
      <c r="BL44" s="29">
        <v>870</v>
      </c>
      <c r="BM44" s="85">
        <v>6.75</v>
      </c>
    </row>
    <row r="45" spans="1:65" x14ac:dyDescent="0.25">
      <c r="A45" s="38" t="s">
        <v>109</v>
      </c>
      <c r="B45" s="83">
        <v>0.37152777777777773</v>
      </c>
      <c r="C45" s="74"/>
      <c r="D45" s="84"/>
      <c r="E45" s="84"/>
      <c r="F45" s="84">
        <v>15</v>
      </c>
      <c r="G45" s="29"/>
      <c r="H45" s="29"/>
      <c r="I45" s="29"/>
      <c r="J45" s="29">
        <v>15</v>
      </c>
      <c r="K45" s="29">
        <v>130</v>
      </c>
      <c r="L45" s="29"/>
      <c r="M45" s="29">
        <v>552</v>
      </c>
      <c r="N45" s="85">
        <v>7.2</v>
      </c>
      <c r="O45" s="73">
        <v>0.375</v>
      </c>
      <c r="P45" s="29"/>
      <c r="Q45" s="29"/>
      <c r="R45" s="29"/>
      <c r="S45" s="29">
        <v>13</v>
      </c>
      <c r="T45" s="29"/>
      <c r="U45" s="29"/>
      <c r="V45" s="29"/>
      <c r="W45" s="29">
        <v>1.6</v>
      </c>
      <c r="X45" s="29">
        <v>1.6</v>
      </c>
      <c r="Y45" s="29"/>
      <c r="Z45" s="29">
        <v>523</v>
      </c>
      <c r="AA45" s="85">
        <v>6.97</v>
      </c>
      <c r="AB45" s="168"/>
      <c r="AC45" s="168"/>
      <c r="AD45" s="169"/>
      <c r="AE45" s="168"/>
      <c r="AF45" s="169"/>
      <c r="AG45" s="170"/>
      <c r="AH45" s="168"/>
      <c r="AI45" s="168"/>
      <c r="AJ45" s="169"/>
      <c r="AK45" s="170"/>
      <c r="AL45" s="168"/>
      <c r="AM45" s="171"/>
      <c r="AN45" s="73">
        <v>0.38194444444444442</v>
      </c>
      <c r="AO45" s="29"/>
      <c r="AP45" s="29"/>
      <c r="AQ45" s="29"/>
      <c r="AR45" s="29">
        <v>0.4</v>
      </c>
      <c r="AS45" s="29"/>
      <c r="AT45" s="29"/>
      <c r="AU45" s="29"/>
      <c r="AV45" s="29">
        <v>45</v>
      </c>
      <c r="AW45" s="29">
        <v>660</v>
      </c>
      <c r="AX45" s="29"/>
      <c r="AY45" s="29">
        <v>180.5</v>
      </c>
      <c r="AZ45" s="85">
        <v>6.38</v>
      </c>
      <c r="BA45" s="73">
        <v>0.3888888888888889</v>
      </c>
      <c r="BB45" s="29"/>
      <c r="BC45" s="29"/>
      <c r="BD45" s="29"/>
      <c r="BE45" s="29">
        <v>0.4</v>
      </c>
      <c r="BF45" s="29"/>
      <c r="BG45" s="29"/>
      <c r="BH45" s="29"/>
      <c r="BI45" s="29">
        <v>72</v>
      </c>
      <c r="BJ45" s="29">
        <v>720</v>
      </c>
      <c r="BK45" s="29"/>
      <c r="BL45" s="29">
        <v>477</v>
      </c>
      <c r="BM45" s="85">
        <v>6.27</v>
      </c>
    </row>
    <row r="46" spans="1:65" x14ac:dyDescent="0.25">
      <c r="A46" s="38" t="s">
        <v>110</v>
      </c>
      <c r="B46" s="83">
        <v>0.34583333333333338</v>
      </c>
      <c r="C46" s="74">
        <v>9.9</v>
      </c>
      <c r="D46" s="84">
        <v>17</v>
      </c>
      <c r="E46" s="84">
        <v>0.96</v>
      </c>
      <c r="F46" s="84">
        <v>5.5</v>
      </c>
      <c r="G46" s="29">
        <v>8.9</v>
      </c>
      <c r="H46" s="29">
        <v>7.6</v>
      </c>
      <c r="I46" s="29">
        <v>6.7</v>
      </c>
      <c r="J46" s="29">
        <v>9</v>
      </c>
      <c r="K46" s="29">
        <v>27</v>
      </c>
      <c r="L46" s="29">
        <v>16</v>
      </c>
      <c r="M46" s="29">
        <v>564</v>
      </c>
      <c r="N46" s="85">
        <v>7.64</v>
      </c>
      <c r="O46" s="73">
        <v>0.34722222222222227</v>
      </c>
      <c r="P46" s="29">
        <v>7.6</v>
      </c>
      <c r="Q46" s="29">
        <v>7.6</v>
      </c>
      <c r="R46" s="29">
        <v>7.6</v>
      </c>
      <c r="S46" s="29">
        <v>4.9000000000000004</v>
      </c>
      <c r="T46" s="29">
        <v>7.6</v>
      </c>
      <c r="U46" s="29">
        <v>6.5</v>
      </c>
      <c r="V46" s="29">
        <v>6</v>
      </c>
      <c r="W46" s="29">
        <v>9</v>
      </c>
      <c r="X46" s="29">
        <v>9</v>
      </c>
      <c r="Y46" s="29">
        <v>0.4</v>
      </c>
      <c r="Z46" s="29">
        <v>541</v>
      </c>
      <c r="AA46" s="85">
        <v>7.5</v>
      </c>
      <c r="AB46" s="168"/>
      <c r="AC46" s="168"/>
      <c r="AD46" s="169"/>
      <c r="AE46" s="168"/>
      <c r="AF46" s="169"/>
      <c r="AG46" s="170"/>
      <c r="AH46" s="168"/>
      <c r="AI46" s="168"/>
      <c r="AJ46" s="169"/>
      <c r="AK46" s="170"/>
      <c r="AL46" s="168"/>
      <c r="AM46" s="171"/>
      <c r="AN46" s="73">
        <v>0.35416666666666669</v>
      </c>
      <c r="AO46" s="29">
        <v>0.81</v>
      </c>
      <c r="AP46" s="29">
        <v>9.4</v>
      </c>
      <c r="AQ46" s="29">
        <v>1.6E-2</v>
      </c>
      <c r="AR46" s="29">
        <v>0.4</v>
      </c>
      <c r="AS46" s="29">
        <v>0.19</v>
      </c>
      <c r="AT46" s="29">
        <v>2.1999999999999999E-2</v>
      </c>
      <c r="AU46" s="29">
        <v>7.0000000000000001E-3</v>
      </c>
      <c r="AV46" s="29">
        <v>130</v>
      </c>
      <c r="AW46" s="29">
        <v>880</v>
      </c>
      <c r="AX46" s="29">
        <v>6.5</v>
      </c>
      <c r="AY46" s="29">
        <v>2500</v>
      </c>
      <c r="AZ46" s="85">
        <v>7.01</v>
      </c>
      <c r="BA46" s="73">
        <v>0.3576388888888889</v>
      </c>
      <c r="BB46" s="29">
        <v>0.83</v>
      </c>
      <c r="BC46" s="29">
        <v>14</v>
      </c>
      <c r="BD46" s="29">
        <v>1.4E-2</v>
      </c>
      <c r="BE46" s="29">
        <v>0.4</v>
      </c>
      <c r="BF46" s="29">
        <v>0.2</v>
      </c>
      <c r="BG46" s="29">
        <v>1.4E-2</v>
      </c>
      <c r="BH46" s="29">
        <v>5.0000000000000001E-3</v>
      </c>
      <c r="BI46" s="29">
        <v>320</v>
      </c>
      <c r="BJ46" s="29">
        <v>670</v>
      </c>
      <c r="BK46" s="29">
        <v>5.3</v>
      </c>
      <c r="BL46" s="29">
        <v>6380</v>
      </c>
      <c r="BM46" s="85">
        <v>6.73</v>
      </c>
    </row>
    <row r="47" spans="1:65" x14ac:dyDescent="0.25">
      <c r="A47" s="39" t="s">
        <v>111</v>
      </c>
      <c r="B47" s="83">
        <v>0.36805555555555558</v>
      </c>
      <c r="C47" s="74"/>
      <c r="D47" s="84"/>
      <c r="E47" s="84"/>
      <c r="F47" s="84">
        <v>0.71</v>
      </c>
      <c r="G47" s="29"/>
      <c r="H47" s="29"/>
      <c r="I47" s="29"/>
      <c r="J47" s="29">
        <v>4100</v>
      </c>
      <c r="K47" s="29">
        <v>5300</v>
      </c>
      <c r="L47" s="29"/>
      <c r="M47" s="29">
        <v>633</v>
      </c>
      <c r="N47" s="85">
        <v>7.53</v>
      </c>
      <c r="O47" s="73">
        <v>0.37013888888888885</v>
      </c>
      <c r="P47" s="29"/>
      <c r="Q47" s="29"/>
      <c r="R47" s="29"/>
      <c r="S47" s="29">
        <v>0.87</v>
      </c>
      <c r="T47" s="29"/>
      <c r="U47" s="29"/>
      <c r="V47" s="29"/>
      <c r="W47" s="29">
        <v>1.6</v>
      </c>
      <c r="X47" s="29">
        <v>1.6</v>
      </c>
      <c r="Y47" s="29"/>
      <c r="Z47" s="29">
        <v>704</v>
      </c>
      <c r="AA47" s="85">
        <v>7.71</v>
      </c>
      <c r="AB47" s="168"/>
      <c r="AC47" s="168"/>
      <c r="AD47" s="169"/>
      <c r="AE47" s="168"/>
      <c r="AF47" s="169"/>
      <c r="AG47" s="170"/>
      <c r="AH47" s="168"/>
      <c r="AI47" s="168"/>
      <c r="AJ47" s="169"/>
      <c r="AK47" s="170"/>
      <c r="AL47" s="168"/>
      <c r="AM47" s="171"/>
      <c r="AN47" s="73">
        <v>0.375</v>
      </c>
      <c r="AO47" s="29"/>
      <c r="AP47" s="29"/>
      <c r="AQ47" s="29"/>
      <c r="AR47" s="29">
        <v>0.4</v>
      </c>
      <c r="AS47" s="29"/>
      <c r="AT47" s="29"/>
      <c r="AU47" s="29"/>
      <c r="AV47" s="29">
        <v>2100</v>
      </c>
      <c r="AW47" s="29">
        <v>3100</v>
      </c>
      <c r="AX47" s="29"/>
      <c r="AY47" s="29">
        <v>2330</v>
      </c>
      <c r="AZ47" s="85">
        <v>6.82</v>
      </c>
      <c r="BA47" s="73">
        <v>0.37986111111111115</v>
      </c>
      <c r="BB47" s="29"/>
      <c r="BC47" s="29"/>
      <c r="BD47" s="29"/>
      <c r="BE47" s="29">
        <v>0.4</v>
      </c>
      <c r="BF47" s="29"/>
      <c r="BG47" s="29"/>
      <c r="BH47" s="29"/>
      <c r="BI47" s="29">
        <v>790</v>
      </c>
      <c r="BJ47" s="29">
        <v>700</v>
      </c>
      <c r="BK47" s="29"/>
      <c r="BL47" s="29">
        <v>9520</v>
      </c>
      <c r="BM47" s="85">
        <v>6.6</v>
      </c>
    </row>
    <row r="48" spans="1:65" x14ac:dyDescent="0.25">
      <c r="A48" s="39" t="s">
        <v>112</v>
      </c>
      <c r="B48" s="83">
        <v>0.58680555555555558</v>
      </c>
      <c r="C48" s="74"/>
      <c r="D48" s="84"/>
      <c r="E48" s="84"/>
      <c r="F48" s="84">
        <v>0.4</v>
      </c>
      <c r="G48" s="29"/>
      <c r="H48" s="29"/>
      <c r="I48" s="29"/>
      <c r="J48" s="29">
        <v>560</v>
      </c>
      <c r="K48" s="29">
        <v>2200</v>
      </c>
      <c r="L48" s="29"/>
      <c r="M48" s="29">
        <v>0.60499999999999998</v>
      </c>
      <c r="N48" s="85">
        <v>8.25</v>
      </c>
      <c r="O48" s="73">
        <v>0.58819444444444446</v>
      </c>
      <c r="P48" s="29"/>
      <c r="Q48" s="29"/>
      <c r="R48" s="29"/>
      <c r="S48" s="29">
        <v>0.4</v>
      </c>
      <c r="T48" s="29"/>
      <c r="U48" s="29"/>
      <c r="V48" s="29"/>
      <c r="W48" s="29">
        <v>1.6</v>
      </c>
      <c r="X48" s="29">
        <v>1.6</v>
      </c>
      <c r="Y48" s="29"/>
      <c r="Z48" s="29">
        <v>0.64900000000000002</v>
      </c>
      <c r="AA48" s="85">
        <v>8.14</v>
      </c>
      <c r="AB48" s="168"/>
      <c r="AC48" s="168"/>
      <c r="AD48" s="169"/>
      <c r="AE48" s="168"/>
      <c r="AF48" s="169"/>
      <c r="AG48" s="170"/>
      <c r="AH48" s="168"/>
      <c r="AI48" s="168"/>
      <c r="AJ48" s="169"/>
      <c r="AK48" s="170"/>
      <c r="AL48" s="168"/>
      <c r="AM48" s="171"/>
      <c r="AN48" s="73">
        <v>0.59166666666666667</v>
      </c>
      <c r="AO48" s="29"/>
      <c r="AP48" s="29"/>
      <c r="AQ48" s="29"/>
      <c r="AR48" s="29">
        <v>0.4</v>
      </c>
      <c r="AS48" s="29"/>
      <c r="AT48" s="29"/>
      <c r="AU48" s="29"/>
      <c r="AV48" s="29">
        <v>90</v>
      </c>
      <c r="AW48" s="29">
        <v>500</v>
      </c>
      <c r="AX48" s="29"/>
      <c r="AY48" s="29">
        <v>0.67400000000000004</v>
      </c>
      <c r="AZ48" s="85">
        <v>6.45</v>
      </c>
      <c r="BA48" s="73">
        <v>0.59722222222222221</v>
      </c>
      <c r="BB48" s="29"/>
      <c r="BC48" s="29"/>
      <c r="BD48" s="29"/>
      <c r="BE48" s="29">
        <v>0.4</v>
      </c>
      <c r="BF48" s="29"/>
      <c r="BG48" s="29"/>
      <c r="BH48" s="29"/>
      <c r="BI48" s="29">
        <v>140</v>
      </c>
      <c r="BJ48" s="29">
        <v>240</v>
      </c>
      <c r="BK48" s="29"/>
      <c r="BL48" s="29">
        <v>1.07</v>
      </c>
      <c r="BM48" s="85">
        <v>6.54</v>
      </c>
    </row>
    <row r="49" spans="1:65" x14ac:dyDescent="0.25">
      <c r="A49" s="39" t="s">
        <v>113</v>
      </c>
      <c r="B49" s="83">
        <v>0.63888888888888895</v>
      </c>
      <c r="C49" s="74"/>
      <c r="D49" s="84"/>
      <c r="E49" s="84"/>
      <c r="F49" s="84">
        <v>0.46</v>
      </c>
      <c r="G49" s="29"/>
      <c r="H49" s="29"/>
      <c r="I49" s="29"/>
      <c r="J49" s="29">
        <v>1400</v>
      </c>
      <c r="K49" s="29">
        <v>7400</v>
      </c>
      <c r="L49" s="29"/>
      <c r="M49" s="29"/>
      <c r="N49" s="85"/>
      <c r="O49" s="73">
        <v>0.1423611111111111</v>
      </c>
      <c r="P49" s="29"/>
      <c r="Q49" s="29"/>
      <c r="R49" s="29"/>
      <c r="S49" s="29">
        <v>0.4</v>
      </c>
      <c r="T49" s="29"/>
      <c r="U49" s="29"/>
      <c r="V49" s="29"/>
      <c r="W49" s="29">
        <v>1.6</v>
      </c>
      <c r="X49" s="29">
        <v>1.6</v>
      </c>
      <c r="Y49" s="29"/>
      <c r="Z49" s="29"/>
      <c r="AA49" s="85"/>
      <c r="AB49" s="168"/>
      <c r="AC49" s="168"/>
      <c r="AD49" s="169"/>
      <c r="AE49" s="168"/>
      <c r="AF49" s="169"/>
      <c r="AG49" s="170"/>
      <c r="AH49" s="168"/>
      <c r="AI49" s="168"/>
      <c r="AJ49" s="169"/>
      <c r="AK49" s="170"/>
      <c r="AL49" s="168"/>
      <c r="AM49" s="171"/>
      <c r="AN49" s="73"/>
      <c r="AO49" s="29"/>
      <c r="AP49" s="29"/>
      <c r="AQ49" s="29"/>
      <c r="AR49" s="29">
        <v>0.4</v>
      </c>
      <c r="AS49" s="29"/>
      <c r="AT49" s="29"/>
      <c r="AU49" s="29"/>
      <c r="AV49" s="29">
        <v>130</v>
      </c>
      <c r="AW49" s="29">
        <v>1100</v>
      </c>
      <c r="AX49" s="29"/>
      <c r="AY49" s="29"/>
      <c r="AZ49" s="85"/>
      <c r="BA49" s="73"/>
      <c r="BB49" s="29"/>
      <c r="BC49" s="29"/>
      <c r="BD49" s="29"/>
      <c r="BE49" s="29">
        <v>0.4</v>
      </c>
      <c r="BF49" s="29"/>
      <c r="BG49" s="29"/>
      <c r="BH49" s="29"/>
      <c r="BI49" s="29">
        <v>66</v>
      </c>
      <c r="BJ49" s="29">
        <v>720</v>
      </c>
      <c r="BK49" s="29"/>
      <c r="BL49" s="29"/>
      <c r="BM49" s="85"/>
    </row>
    <row r="50" spans="1:65" x14ac:dyDescent="0.25">
      <c r="A50" s="39" t="s">
        <v>114</v>
      </c>
      <c r="B50" s="83">
        <v>0.38541666666666669</v>
      </c>
      <c r="C50" s="74"/>
      <c r="D50" s="84"/>
      <c r="E50" s="84"/>
      <c r="F50" s="84">
        <v>3.6</v>
      </c>
      <c r="G50" s="29"/>
      <c r="H50" s="29"/>
      <c r="I50" s="29"/>
      <c r="J50" s="29">
        <v>1200</v>
      </c>
      <c r="K50" s="29">
        <v>1200</v>
      </c>
      <c r="L50" s="29"/>
      <c r="M50" s="29">
        <v>0.73599999999999999</v>
      </c>
      <c r="N50" s="85">
        <v>6.94</v>
      </c>
      <c r="O50" s="73">
        <v>0.375</v>
      </c>
      <c r="P50" s="29"/>
      <c r="Q50" s="29"/>
      <c r="R50" s="29"/>
      <c r="S50" s="29">
        <v>2.8</v>
      </c>
      <c r="T50" s="29"/>
      <c r="U50" s="29"/>
      <c r="V50" s="29"/>
      <c r="W50" s="29">
        <v>1.6</v>
      </c>
      <c r="X50" s="29">
        <v>1.6</v>
      </c>
      <c r="Y50" s="29"/>
      <c r="Z50" s="29">
        <v>0.72599999999999998</v>
      </c>
      <c r="AA50" s="85">
        <v>7.02</v>
      </c>
      <c r="AB50" s="168"/>
      <c r="AC50" s="168"/>
      <c r="AD50" s="169"/>
      <c r="AE50" s="168"/>
      <c r="AF50" s="169"/>
      <c r="AG50" s="170"/>
      <c r="AH50" s="168"/>
      <c r="AI50" s="168"/>
      <c r="AJ50" s="169"/>
      <c r="AK50" s="170"/>
      <c r="AL50" s="168"/>
      <c r="AM50" s="171"/>
      <c r="AN50" s="73">
        <v>0.3888888888888889</v>
      </c>
      <c r="AO50" s="29"/>
      <c r="AP50" s="29"/>
      <c r="AQ50" s="29"/>
      <c r="AR50" s="29">
        <v>0.4</v>
      </c>
      <c r="AS50" s="29"/>
      <c r="AT50" s="29"/>
      <c r="AU50" s="29"/>
      <c r="AV50" s="29">
        <v>790</v>
      </c>
      <c r="AW50" s="29">
        <v>830</v>
      </c>
      <c r="AX50" s="29"/>
      <c r="AY50" s="29">
        <v>23.1</v>
      </c>
      <c r="AZ50" s="85">
        <v>6.95</v>
      </c>
      <c r="BA50" s="73">
        <v>0.39583333333333331</v>
      </c>
      <c r="BB50" s="29"/>
      <c r="BC50" s="29"/>
      <c r="BD50" s="29"/>
      <c r="BE50" s="29">
        <v>0.4</v>
      </c>
      <c r="BF50" s="29"/>
      <c r="BG50" s="29"/>
      <c r="BH50" s="29"/>
      <c r="BI50" s="29">
        <v>1000</v>
      </c>
      <c r="BJ50" s="29">
        <v>490</v>
      </c>
      <c r="BK50" s="29"/>
      <c r="BL50" s="29">
        <v>33.4</v>
      </c>
      <c r="BM50" s="85">
        <v>7.37</v>
      </c>
    </row>
    <row r="51" spans="1:65" x14ac:dyDescent="0.25">
      <c r="A51" s="39" t="s">
        <v>115</v>
      </c>
      <c r="B51" s="30">
        <v>0.29444444444444445</v>
      </c>
      <c r="C51" s="23"/>
      <c r="D51" s="11"/>
      <c r="E51" s="11"/>
      <c r="F51" s="11">
        <v>10</v>
      </c>
      <c r="G51" s="1"/>
      <c r="H51" s="1"/>
      <c r="I51" s="1"/>
      <c r="J51" s="1">
        <v>820</v>
      </c>
      <c r="K51" s="1">
        <v>2400</v>
      </c>
      <c r="L51" s="1"/>
      <c r="M51" s="1">
        <v>1.1830000000000001</v>
      </c>
      <c r="N51" s="2">
        <v>6.98</v>
      </c>
      <c r="O51" s="30">
        <v>0.29722222222222222</v>
      </c>
      <c r="P51" s="1"/>
      <c r="Q51" s="1"/>
      <c r="R51" s="1"/>
      <c r="S51" s="1">
        <v>9.6999999999999993</v>
      </c>
      <c r="T51" s="1"/>
      <c r="U51" s="1"/>
      <c r="V51" s="1"/>
      <c r="W51" s="1">
        <v>1.6</v>
      </c>
      <c r="X51" s="1">
        <v>1.6</v>
      </c>
      <c r="Y51" s="1"/>
      <c r="Z51" s="1">
        <v>0.82599999999999996</v>
      </c>
      <c r="AA51" s="2">
        <v>7.31</v>
      </c>
      <c r="AB51" s="176"/>
      <c r="AC51" s="176"/>
      <c r="AD51" s="177"/>
      <c r="AE51" s="176"/>
      <c r="AF51" s="177"/>
      <c r="AG51" s="178"/>
      <c r="AH51" s="176"/>
      <c r="AI51" s="176"/>
      <c r="AJ51" s="177"/>
      <c r="AK51" s="178"/>
      <c r="AL51" s="176"/>
      <c r="AM51" s="179"/>
      <c r="AN51" s="30">
        <v>0.30208333333333331</v>
      </c>
      <c r="AO51" s="1"/>
      <c r="AP51" s="1"/>
      <c r="AQ51" s="1"/>
      <c r="AR51" s="1">
        <v>0.4</v>
      </c>
      <c r="AS51" s="1"/>
      <c r="AT51" s="1"/>
      <c r="AU51" s="1"/>
      <c r="AV51" s="1">
        <v>540</v>
      </c>
      <c r="AW51" s="1">
        <v>1700</v>
      </c>
      <c r="AX51" s="1"/>
      <c r="AY51" s="1">
        <v>6.6</v>
      </c>
      <c r="AZ51" s="2">
        <v>6.54</v>
      </c>
      <c r="BA51" s="30">
        <v>0.30902777777777779</v>
      </c>
      <c r="BB51" s="1"/>
      <c r="BC51" s="1"/>
      <c r="BD51" s="1"/>
      <c r="BE51" s="1">
        <v>2.2999999999999998</v>
      </c>
      <c r="BF51" s="1"/>
      <c r="BG51" s="1"/>
      <c r="BH51" s="1"/>
      <c r="BI51" s="1">
        <v>690</v>
      </c>
      <c r="BJ51" s="1">
        <v>1400</v>
      </c>
      <c r="BK51" s="1"/>
      <c r="BL51" s="1">
        <v>15.19</v>
      </c>
      <c r="BM51" s="2">
        <v>6.93</v>
      </c>
    </row>
    <row r="52" spans="1:65" x14ac:dyDescent="0.25">
      <c r="A52" s="39" t="s">
        <v>116</v>
      </c>
      <c r="B52" s="83">
        <v>0.35416666666666669</v>
      </c>
      <c r="C52" s="74">
        <v>60</v>
      </c>
      <c r="D52" s="84">
        <v>110</v>
      </c>
      <c r="E52" s="84">
        <v>7.7</v>
      </c>
      <c r="F52" s="84">
        <v>3.1</v>
      </c>
      <c r="G52" s="29">
        <v>12</v>
      </c>
      <c r="H52" s="29">
        <v>12</v>
      </c>
      <c r="I52" s="29">
        <v>12</v>
      </c>
      <c r="J52" s="29">
        <v>1100</v>
      </c>
      <c r="K52" s="29">
        <v>3000</v>
      </c>
      <c r="L52" s="29">
        <v>65</v>
      </c>
      <c r="M52" s="29">
        <v>872</v>
      </c>
      <c r="N52" s="85">
        <v>6.75</v>
      </c>
      <c r="O52" s="73">
        <v>0.36458333333333331</v>
      </c>
      <c r="P52" s="29">
        <v>2.6</v>
      </c>
      <c r="Q52" s="29">
        <v>1</v>
      </c>
      <c r="R52" s="29">
        <v>8.6</v>
      </c>
      <c r="S52" s="29">
        <v>2.8</v>
      </c>
      <c r="T52" s="29">
        <v>4.4000000000000004</v>
      </c>
      <c r="U52" s="29">
        <v>9.1</v>
      </c>
      <c r="V52" s="29">
        <v>9.6</v>
      </c>
      <c r="W52" s="29">
        <v>9</v>
      </c>
      <c r="X52" s="29">
        <v>9</v>
      </c>
      <c r="Y52" s="29">
        <v>0.3</v>
      </c>
      <c r="Z52" s="29">
        <v>875</v>
      </c>
      <c r="AA52" s="85">
        <v>7.03</v>
      </c>
      <c r="AB52" s="168"/>
      <c r="AC52" s="168"/>
      <c r="AD52" s="169"/>
      <c r="AE52" s="168"/>
      <c r="AF52" s="169"/>
      <c r="AG52" s="170"/>
      <c r="AH52" s="168"/>
      <c r="AI52" s="168"/>
      <c r="AJ52" s="169"/>
      <c r="AK52" s="170"/>
      <c r="AL52" s="168"/>
      <c r="AM52" s="171"/>
      <c r="AN52" s="73">
        <v>0.375</v>
      </c>
      <c r="AO52" s="29">
        <v>0.91</v>
      </c>
      <c r="AP52" s="29">
        <v>110</v>
      </c>
      <c r="AQ52" s="29">
        <v>2.9000000000000001E-2</v>
      </c>
      <c r="AR52" s="29">
        <v>0.4</v>
      </c>
      <c r="AS52" s="29">
        <v>0.59</v>
      </c>
      <c r="AT52" s="29">
        <v>0.49</v>
      </c>
      <c r="AU52" s="29">
        <v>0.17</v>
      </c>
      <c r="AV52" s="29">
        <v>350</v>
      </c>
      <c r="AW52" s="29">
        <v>550</v>
      </c>
      <c r="AX52" s="29">
        <v>6.2</v>
      </c>
      <c r="AY52" s="29">
        <v>31.1</v>
      </c>
      <c r="AZ52" s="85">
        <v>7.04</v>
      </c>
      <c r="BA52" s="73">
        <v>0.38194444444444442</v>
      </c>
      <c r="BB52" s="29">
        <v>0.73</v>
      </c>
      <c r="BC52" s="29">
        <v>92</v>
      </c>
      <c r="BD52" s="29">
        <v>0.1</v>
      </c>
      <c r="BE52" s="29">
        <v>0.4</v>
      </c>
      <c r="BF52" s="29">
        <v>0.65</v>
      </c>
      <c r="BG52" s="29">
        <v>0.75</v>
      </c>
      <c r="BH52" s="29">
        <v>0.6</v>
      </c>
      <c r="BI52" s="29">
        <v>330</v>
      </c>
      <c r="BJ52" s="29">
        <v>340</v>
      </c>
      <c r="BK52" s="29">
        <v>1.9</v>
      </c>
      <c r="BL52" s="29">
        <v>31.8</v>
      </c>
      <c r="BM52" s="85">
        <v>7.29</v>
      </c>
    </row>
    <row r="53" spans="1:65" x14ac:dyDescent="0.25">
      <c r="A53" s="39" t="s">
        <v>117</v>
      </c>
      <c r="B53" s="83">
        <v>0.64583333333333337</v>
      </c>
      <c r="C53" s="74"/>
      <c r="D53" s="84"/>
      <c r="E53" s="84"/>
      <c r="F53" s="84">
        <v>0.4</v>
      </c>
      <c r="G53" s="29"/>
      <c r="H53" s="29"/>
      <c r="I53" s="29"/>
      <c r="J53" s="29">
        <v>510</v>
      </c>
      <c r="K53" s="29">
        <v>1500</v>
      </c>
      <c r="L53" s="29"/>
      <c r="M53" s="29">
        <v>766</v>
      </c>
      <c r="N53" s="85">
        <v>8.56</v>
      </c>
      <c r="O53" s="73">
        <v>0.64722222222222225</v>
      </c>
      <c r="P53" s="29"/>
      <c r="Q53" s="29"/>
      <c r="R53" s="29"/>
      <c r="S53" s="29">
        <v>0.4</v>
      </c>
      <c r="T53" s="29"/>
      <c r="U53" s="29"/>
      <c r="V53" s="29"/>
      <c r="W53" s="29">
        <v>1.6</v>
      </c>
      <c r="X53" s="29">
        <v>1.6</v>
      </c>
      <c r="Y53" s="29"/>
      <c r="Z53" s="29"/>
      <c r="AA53" s="85"/>
      <c r="AB53" s="168"/>
      <c r="AC53" s="168"/>
      <c r="AD53" s="169"/>
      <c r="AE53" s="168"/>
      <c r="AF53" s="169"/>
      <c r="AG53" s="170"/>
      <c r="AH53" s="168"/>
      <c r="AI53" s="168"/>
      <c r="AJ53" s="169"/>
      <c r="AK53" s="170"/>
      <c r="AL53" s="168"/>
      <c r="AM53" s="171"/>
      <c r="AN53" s="73">
        <v>0.6875</v>
      </c>
      <c r="AO53" s="29"/>
      <c r="AP53" s="29"/>
      <c r="AQ53" s="29"/>
      <c r="AR53" s="29">
        <v>0.4</v>
      </c>
      <c r="AS53" s="29"/>
      <c r="AT53" s="29"/>
      <c r="AU53" s="29"/>
      <c r="AV53" s="29">
        <v>220</v>
      </c>
      <c r="AW53" s="29">
        <v>1500</v>
      </c>
      <c r="AX53" s="29"/>
      <c r="AY53" s="29">
        <v>3.08</v>
      </c>
      <c r="AZ53" s="85">
        <v>6.95</v>
      </c>
      <c r="BA53" s="73">
        <v>0.69791666666666663</v>
      </c>
      <c r="BB53" s="29"/>
      <c r="BC53" s="29"/>
      <c r="BD53" s="29"/>
      <c r="BE53" s="29">
        <v>0.4</v>
      </c>
      <c r="BF53" s="29"/>
      <c r="BG53" s="29"/>
      <c r="BH53" s="29"/>
      <c r="BI53" s="29">
        <v>39</v>
      </c>
      <c r="BJ53" s="29">
        <v>350</v>
      </c>
      <c r="BK53" s="29"/>
      <c r="BL53" s="29">
        <v>8.85</v>
      </c>
      <c r="BM53" s="85">
        <v>7.25</v>
      </c>
    </row>
    <row r="54" spans="1:65" x14ac:dyDescent="0.25">
      <c r="A54" s="39" t="s">
        <v>118</v>
      </c>
      <c r="B54" s="83">
        <v>0.39583333333333331</v>
      </c>
      <c r="C54" s="74"/>
      <c r="D54" s="84"/>
      <c r="E54" s="84"/>
      <c r="F54" s="84">
        <v>0.4</v>
      </c>
      <c r="G54" s="29"/>
      <c r="H54" s="29"/>
      <c r="I54" s="29"/>
      <c r="J54" s="29">
        <v>800</v>
      </c>
      <c r="K54" s="29">
        <v>2900</v>
      </c>
      <c r="L54" s="29"/>
      <c r="M54" s="29">
        <v>0.75900000000000001</v>
      </c>
      <c r="N54" s="85">
        <v>8.07</v>
      </c>
      <c r="O54" s="73">
        <v>0.3923611111111111</v>
      </c>
      <c r="P54" s="29"/>
      <c r="Q54" s="29"/>
      <c r="R54" s="29"/>
      <c r="S54" s="29">
        <v>0.4</v>
      </c>
      <c r="T54" s="29"/>
      <c r="U54" s="29"/>
      <c r="V54" s="29"/>
      <c r="W54" s="29">
        <v>1.6</v>
      </c>
      <c r="X54" s="29">
        <v>1.6</v>
      </c>
      <c r="Y54" s="29"/>
      <c r="Z54" s="29">
        <v>0.99199999999999999</v>
      </c>
      <c r="AA54" s="85">
        <v>8.1999999999999993</v>
      </c>
      <c r="AB54" s="168"/>
      <c r="AC54" s="168"/>
      <c r="AD54" s="169"/>
      <c r="AE54" s="168"/>
      <c r="AF54" s="169"/>
      <c r="AG54" s="170"/>
      <c r="AH54" s="168"/>
      <c r="AI54" s="168"/>
      <c r="AJ54" s="169"/>
      <c r="AK54" s="170"/>
      <c r="AL54" s="168"/>
      <c r="AM54" s="171"/>
      <c r="AN54" s="73">
        <v>0.375</v>
      </c>
      <c r="AO54" s="29"/>
      <c r="AP54" s="29"/>
      <c r="AQ54" s="29"/>
      <c r="AR54" s="29">
        <v>0.4</v>
      </c>
      <c r="AS54" s="29"/>
      <c r="AT54" s="29"/>
      <c r="AU54" s="29"/>
      <c r="AV54" s="29">
        <v>560</v>
      </c>
      <c r="AW54" s="29">
        <v>3600</v>
      </c>
      <c r="AX54" s="29"/>
      <c r="AY54" s="29">
        <v>20.3</v>
      </c>
      <c r="AZ54" s="85">
        <v>6.93</v>
      </c>
      <c r="BA54" s="73">
        <v>0.38541666666666669</v>
      </c>
      <c r="BB54" s="29"/>
      <c r="BC54" s="29"/>
      <c r="BD54" s="29"/>
      <c r="BE54" s="29">
        <v>0.4</v>
      </c>
      <c r="BF54" s="29"/>
      <c r="BG54" s="29"/>
      <c r="BH54" s="29"/>
      <c r="BI54" s="29">
        <v>220</v>
      </c>
      <c r="BJ54" s="29">
        <v>150</v>
      </c>
      <c r="BK54" s="29"/>
      <c r="BL54" s="29">
        <v>38.1</v>
      </c>
      <c r="BM54" s="85">
        <v>7.23</v>
      </c>
    </row>
    <row r="55" spans="1:65" x14ac:dyDescent="0.25">
      <c r="A55" s="39" t="s">
        <v>119</v>
      </c>
      <c r="B55" s="83">
        <v>0.62638888888888888</v>
      </c>
      <c r="C55" s="74"/>
      <c r="D55" s="84"/>
      <c r="E55" s="84"/>
      <c r="F55" s="84">
        <v>0.4</v>
      </c>
      <c r="G55" s="29"/>
      <c r="H55" s="29"/>
      <c r="I55" s="29"/>
      <c r="J55" s="29">
        <v>610</v>
      </c>
      <c r="K55" s="29">
        <v>9800</v>
      </c>
      <c r="L55" s="29"/>
      <c r="M55" s="29">
        <v>0.73299999999999998</v>
      </c>
      <c r="N55" s="85">
        <v>8.6999999999999993</v>
      </c>
      <c r="O55" s="73">
        <v>0.62847222222222221</v>
      </c>
      <c r="P55" s="29"/>
      <c r="Q55" s="29"/>
      <c r="R55" s="29"/>
      <c r="S55" s="29">
        <v>0.4</v>
      </c>
      <c r="T55" s="29"/>
      <c r="U55" s="29"/>
      <c r="V55" s="29"/>
      <c r="W55" s="29">
        <v>1.6</v>
      </c>
      <c r="X55" s="29">
        <v>0</v>
      </c>
      <c r="Y55" s="29"/>
      <c r="Z55" s="29">
        <v>0.72799999999999998</v>
      </c>
      <c r="AA55" s="85">
        <v>8.5500000000000007</v>
      </c>
      <c r="AB55" s="168"/>
      <c r="AC55" s="168"/>
      <c r="AD55" s="169"/>
      <c r="AE55" s="168"/>
      <c r="AF55" s="169"/>
      <c r="AG55" s="170"/>
      <c r="AH55" s="168"/>
      <c r="AI55" s="168"/>
      <c r="AJ55" s="169"/>
      <c r="AK55" s="170"/>
      <c r="AL55" s="168"/>
      <c r="AM55" s="171"/>
      <c r="AN55" s="73">
        <v>0.63888888888888895</v>
      </c>
      <c r="AO55" s="29"/>
      <c r="AP55" s="29"/>
      <c r="AQ55" s="29"/>
      <c r="AR55" s="29">
        <v>0.4</v>
      </c>
      <c r="AS55" s="29"/>
      <c r="AT55" s="29"/>
      <c r="AU55" s="29"/>
      <c r="AV55" s="29">
        <v>540</v>
      </c>
      <c r="AW55" s="29">
        <v>0</v>
      </c>
      <c r="AX55" s="29"/>
      <c r="AY55" s="29">
        <v>20.7</v>
      </c>
      <c r="AZ55" s="85">
        <v>8.57</v>
      </c>
      <c r="BA55" s="73">
        <v>0.64236111111111105</v>
      </c>
      <c r="BB55" s="29"/>
      <c r="BC55" s="29"/>
      <c r="BD55" s="29"/>
      <c r="BE55" s="29">
        <v>0.4</v>
      </c>
      <c r="BF55" s="29"/>
      <c r="BG55" s="29"/>
      <c r="BH55" s="29"/>
      <c r="BI55" s="29">
        <v>120</v>
      </c>
      <c r="BJ55" s="29">
        <v>530</v>
      </c>
      <c r="BK55" s="29"/>
      <c r="BL55" s="29">
        <v>40.799999999999997</v>
      </c>
      <c r="BM55" s="85">
        <v>8.3699999999999992</v>
      </c>
    </row>
    <row r="56" spans="1:65" ht="13.8" thickBot="1" x14ac:dyDescent="0.3">
      <c r="A56" s="40" t="s">
        <v>120</v>
      </c>
      <c r="B56" s="87">
        <v>0.35972222222222222</v>
      </c>
      <c r="C56" s="88">
        <v>17</v>
      </c>
      <c r="D56" s="89">
        <v>71</v>
      </c>
      <c r="E56" s="89">
        <v>11</v>
      </c>
      <c r="F56" s="89">
        <v>0.4</v>
      </c>
      <c r="G56" s="90">
        <v>10</v>
      </c>
      <c r="H56" s="90">
        <v>12</v>
      </c>
      <c r="I56" s="90">
        <v>8.8000000000000007</v>
      </c>
      <c r="J56" s="90">
        <v>2700</v>
      </c>
      <c r="K56" s="90">
        <v>2400</v>
      </c>
      <c r="L56" s="90">
        <v>110</v>
      </c>
      <c r="M56" s="90">
        <v>839</v>
      </c>
      <c r="N56" s="91">
        <v>8.01</v>
      </c>
      <c r="O56" s="75">
        <v>0.36458333333333331</v>
      </c>
      <c r="P56" s="90">
        <v>0.72</v>
      </c>
      <c r="Q56" s="90">
        <v>7</v>
      </c>
      <c r="R56" s="90">
        <v>12</v>
      </c>
      <c r="S56" s="90">
        <v>0.49</v>
      </c>
      <c r="T56" s="90">
        <v>2</v>
      </c>
      <c r="U56" s="90">
        <v>10</v>
      </c>
      <c r="V56" s="90">
        <v>8.6</v>
      </c>
      <c r="W56" s="90">
        <v>1.6</v>
      </c>
      <c r="X56" s="90">
        <v>9</v>
      </c>
      <c r="Y56" s="90">
        <v>0.3</v>
      </c>
      <c r="Z56" s="90">
        <v>728</v>
      </c>
      <c r="AA56" s="91">
        <v>7.72</v>
      </c>
      <c r="AB56" s="180"/>
      <c r="AC56" s="180"/>
      <c r="AD56" s="181"/>
      <c r="AE56" s="180"/>
      <c r="AF56" s="181"/>
      <c r="AG56" s="182"/>
      <c r="AH56" s="180"/>
      <c r="AI56" s="180"/>
      <c r="AJ56" s="181"/>
      <c r="AK56" s="182"/>
      <c r="AL56" s="180"/>
      <c r="AM56" s="183"/>
      <c r="AN56" s="75">
        <v>0.375</v>
      </c>
      <c r="AO56" s="90">
        <v>0.5</v>
      </c>
      <c r="AP56" s="90">
        <v>32</v>
      </c>
      <c r="AQ56" s="90">
        <v>1.4E-2</v>
      </c>
      <c r="AR56" s="90">
        <v>0.4</v>
      </c>
      <c r="AS56" s="90">
        <v>0.52</v>
      </c>
      <c r="AT56" s="90">
        <v>2.9000000000000001E-2</v>
      </c>
      <c r="AU56" s="90">
        <v>1.7999999999999999E-2</v>
      </c>
      <c r="AV56" s="90">
        <v>680</v>
      </c>
      <c r="AW56" s="90">
        <v>1500</v>
      </c>
      <c r="AX56" s="90">
        <v>3</v>
      </c>
      <c r="AY56" s="90">
        <v>7.07</v>
      </c>
      <c r="AZ56" s="91">
        <v>7.01</v>
      </c>
      <c r="BA56" s="75">
        <v>0.38541666666666669</v>
      </c>
      <c r="BB56" s="90">
        <v>0.87</v>
      </c>
      <c r="BC56" s="90">
        <v>50</v>
      </c>
      <c r="BD56" s="90">
        <v>1.7999999999999999E-2</v>
      </c>
      <c r="BE56" s="90">
        <v>0.4</v>
      </c>
      <c r="BF56" s="90">
        <v>0.47</v>
      </c>
      <c r="BG56" s="90">
        <v>7.6999999999999999E-2</v>
      </c>
      <c r="BH56" s="90">
        <v>6.9000000000000006E-2</v>
      </c>
      <c r="BI56" s="90">
        <v>290</v>
      </c>
      <c r="BJ56" s="90">
        <v>350</v>
      </c>
      <c r="BK56" s="90">
        <v>3</v>
      </c>
      <c r="BL56" s="90">
        <v>22.6</v>
      </c>
      <c r="BM56" s="91">
        <v>7.21</v>
      </c>
    </row>
    <row r="57" spans="1:65" x14ac:dyDescent="0.25">
      <c r="A57" s="67" t="s">
        <v>150</v>
      </c>
      <c r="B57" s="77">
        <v>0.35972222222222222</v>
      </c>
      <c r="C57" s="78"/>
      <c r="D57" s="79"/>
      <c r="E57" s="79"/>
      <c r="F57" s="79">
        <v>0.4</v>
      </c>
      <c r="G57" s="80"/>
      <c r="H57" s="80"/>
      <c r="I57" s="80"/>
      <c r="J57" s="80">
        <v>4200</v>
      </c>
      <c r="K57" s="80">
        <v>1100</v>
      </c>
      <c r="L57" s="80"/>
      <c r="M57" s="80">
        <v>729</v>
      </c>
      <c r="N57" s="81">
        <v>7.77</v>
      </c>
      <c r="O57" s="82">
        <v>0.3611111111111111</v>
      </c>
      <c r="P57" s="80"/>
      <c r="Q57" s="80"/>
      <c r="R57" s="80"/>
      <c r="S57" s="80">
        <v>0.44</v>
      </c>
      <c r="T57" s="80"/>
      <c r="U57" s="80"/>
      <c r="V57" s="80"/>
      <c r="W57" s="80">
        <v>4.9000000000000004</v>
      </c>
      <c r="X57" s="80">
        <v>1.6</v>
      </c>
      <c r="Y57" s="80"/>
      <c r="Z57" s="80">
        <v>813</v>
      </c>
      <c r="AA57" s="81">
        <v>7.63</v>
      </c>
      <c r="AB57" s="172"/>
      <c r="AC57" s="172"/>
      <c r="AD57" s="173"/>
      <c r="AE57" s="172"/>
      <c r="AF57" s="173"/>
      <c r="AG57" s="174"/>
      <c r="AH57" s="172"/>
      <c r="AI57" s="172"/>
      <c r="AJ57" s="173"/>
      <c r="AK57" s="174"/>
      <c r="AL57" s="172"/>
      <c r="AM57" s="175"/>
      <c r="AN57" s="82">
        <v>0.36944444444444446</v>
      </c>
      <c r="AO57" s="80"/>
      <c r="AP57" s="80"/>
      <c r="AQ57" s="80"/>
      <c r="AR57" s="80">
        <v>0.4</v>
      </c>
      <c r="AS57" s="80"/>
      <c r="AT57" s="80"/>
      <c r="AU57" s="80"/>
      <c r="AV57" s="80">
        <v>4200</v>
      </c>
      <c r="AW57" s="80">
        <v>2300</v>
      </c>
      <c r="AX57" s="80"/>
      <c r="AY57" s="80">
        <v>17.59</v>
      </c>
      <c r="AZ57" s="81">
        <v>6.86</v>
      </c>
      <c r="BA57" s="82">
        <v>0.375</v>
      </c>
      <c r="BB57" s="80"/>
      <c r="BC57" s="80"/>
      <c r="BD57" s="80"/>
      <c r="BE57" s="80">
        <v>0.4</v>
      </c>
      <c r="BF57" s="80"/>
      <c r="BG57" s="80"/>
      <c r="BH57" s="80"/>
      <c r="BI57" s="80">
        <v>1500</v>
      </c>
      <c r="BJ57" s="80">
        <v>870</v>
      </c>
      <c r="BK57" s="80"/>
      <c r="BL57" s="80">
        <v>22.8</v>
      </c>
      <c r="BM57" s="81">
        <v>6.96</v>
      </c>
    </row>
    <row r="58" spans="1:65" x14ac:dyDescent="0.25">
      <c r="A58" s="38" t="s">
        <v>151</v>
      </c>
      <c r="B58" s="83">
        <v>0.37152777777777773</v>
      </c>
      <c r="C58" s="74">
        <v>11</v>
      </c>
      <c r="D58" s="84">
        <v>71</v>
      </c>
      <c r="E58" s="84">
        <v>11</v>
      </c>
      <c r="F58" s="84">
        <v>0.4</v>
      </c>
      <c r="G58" s="29">
        <v>10</v>
      </c>
      <c r="H58" s="29">
        <v>9.1999999999999993</v>
      </c>
      <c r="I58" s="29">
        <v>7.9</v>
      </c>
      <c r="J58" s="29">
        <v>630</v>
      </c>
      <c r="K58" s="29">
        <v>7500</v>
      </c>
      <c r="L58" s="29">
        <v>95</v>
      </c>
      <c r="M58" s="29">
        <v>629</v>
      </c>
      <c r="N58" s="85">
        <v>7.53</v>
      </c>
      <c r="O58" s="73">
        <v>0.375</v>
      </c>
      <c r="P58" s="29">
        <v>0.59</v>
      </c>
      <c r="Q58" s="29">
        <v>1.2</v>
      </c>
      <c r="R58" s="29">
        <v>11</v>
      </c>
      <c r="S58" s="29">
        <v>0.4</v>
      </c>
      <c r="T58" s="29">
        <v>1.2</v>
      </c>
      <c r="U58" s="29">
        <v>14</v>
      </c>
      <c r="V58" s="29">
        <v>6.9</v>
      </c>
      <c r="W58" s="29">
        <v>9</v>
      </c>
      <c r="X58" s="29">
        <v>9</v>
      </c>
      <c r="Y58" s="29">
        <v>0.2</v>
      </c>
      <c r="Z58" s="29">
        <v>597</v>
      </c>
      <c r="AA58" s="85">
        <v>7.66</v>
      </c>
      <c r="AB58" s="168"/>
      <c r="AC58" s="168"/>
      <c r="AD58" s="169"/>
      <c r="AE58" s="168"/>
      <c r="AF58" s="169"/>
      <c r="AG58" s="170"/>
      <c r="AH58" s="168"/>
      <c r="AI58" s="168"/>
      <c r="AJ58" s="169"/>
      <c r="AK58" s="170"/>
      <c r="AL58" s="168"/>
      <c r="AM58" s="171"/>
      <c r="AN58" s="73">
        <v>0.40972222222222227</v>
      </c>
      <c r="AO58" s="29">
        <v>0.5</v>
      </c>
      <c r="AP58" s="29">
        <v>7</v>
      </c>
      <c r="AQ58" s="29">
        <v>0.17</v>
      </c>
      <c r="AR58" s="29">
        <v>0.4</v>
      </c>
      <c r="AS58" s="29">
        <v>0.3</v>
      </c>
      <c r="AT58" s="29">
        <v>2.3E-2</v>
      </c>
      <c r="AU58" s="29">
        <v>5.0000000000000001E-3</v>
      </c>
      <c r="AV58" s="29">
        <v>170</v>
      </c>
      <c r="AW58" s="29">
        <v>290</v>
      </c>
      <c r="AX58" s="29">
        <v>3.7</v>
      </c>
      <c r="AY58" s="29">
        <v>565</v>
      </c>
      <c r="AZ58" s="85">
        <v>6.96</v>
      </c>
      <c r="BA58" s="73">
        <v>0.35416666666666669</v>
      </c>
      <c r="BB58" s="29">
        <v>0.5</v>
      </c>
      <c r="BC58" s="29">
        <v>6.4</v>
      </c>
      <c r="BD58" s="29">
        <v>0.23</v>
      </c>
      <c r="BE58" s="29">
        <v>0.4</v>
      </c>
      <c r="BF58" s="29">
        <v>0.31</v>
      </c>
      <c r="BG58" s="29">
        <v>3.3000000000000002E-2</v>
      </c>
      <c r="BH58" s="29">
        <v>1.2E-2</v>
      </c>
      <c r="BI58" s="29">
        <v>280</v>
      </c>
      <c r="BJ58" s="29">
        <v>760</v>
      </c>
      <c r="BK58" s="29">
        <v>4.5999999999999996</v>
      </c>
      <c r="BL58" s="29">
        <v>1562</v>
      </c>
      <c r="BM58" s="85">
        <v>6.97</v>
      </c>
    </row>
    <row r="59" spans="1:65" x14ac:dyDescent="0.25">
      <c r="A59" s="38" t="s">
        <v>152</v>
      </c>
      <c r="B59" s="83">
        <v>0.37847222222222227</v>
      </c>
      <c r="C59" s="74"/>
      <c r="D59" s="84"/>
      <c r="E59" s="84"/>
      <c r="F59" s="84">
        <v>0.4</v>
      </c>
      <c r="G59" s="29"/>
      <c r="H59" s="29"/>
      <c r="I59" s="29"/>
      <c r="J59" s="29">
        <v>870</v>
      </c>
      <c r="K59" s="29">
        <v>4100</v>
      </c>
      <c r="L59" s="29"/>
      <c r="M59" s="29"/>
      <c r="N59" s="85"/>
      <c r="O59" s="73">
        <v>0.375</v>
      </c>
      <c r="P59" s="29"/>
      <c r="Q59" s="29"/>
      <c r="R59" s="29"/>
      <c r="S59" s="29">
        <v>0.4</v>
      </c>
      <c r="T59" s="29"/>
      <c r="U59" s="29"/>
      <c r="V59" s="29"/>
      <c r="W59" s="29">
        <v>1.6</v>
      </c>
      <c r="X59" s="29">
        <v>1.6</v>
      </c>
      <c r="Y59" s="29"/>
      <c r="Z59" s="29">
        <v>3.01</v>
      </c>
      <c r="AA59" s="85">
        <v>6.55</v>
      </c>
      <c r="AB59" s="168"/>
      <c r="AC59" s="168"/>
      <c r="AD59" s="169"/>
      <c r="AE59" s="168"/>
      <c r="AF59" s="169"/>
      <c r="AG59" s="170"/>
      <c r="AH59" s="168"/>
      <c r="AI59" s="168"/>
      <c r="AJ59" s="169"/>
      <c r="AK59" s="170"/>
      <c r="AL59" s="168"/>
      <c r="AM59" s="171"/>
      <c r="AN59" s="73">
        <v>0.36805555555555558</v>
      </c>
      <c r="AO59" s="29"/>
      <c r="AP59" s="29"/>
      <c r="AQ59" s="29"/>
      <c r="AR59" s="29">
        <v>0.4</v>
      </c>
      <c r="AS59" s="29"/>
      <c r="AT59" s="29"/>
      <c r="AU59" s="29"/>
      <c r="AV59" s="29">
        <v>70</v>
      </c>
      <c r="AW59" s="29">
        <v>140</v>
      </c>
      <c r="AX59" s="29"/>
      <c r="AY59" s="29">
        <v>0.20599999999999999</v>
      </c>
      <c r="AZ59" s="85">
        <v>7.02</v>
      </c>
      <c r="BA59" s="73">
        <v>0.3611111111111111</v>
      </c>
      <c r="BB59" s="29"/>
      <c r="BC59" s="29"/>
      <c r="BD59" s="29"/>
      <c r="BE59" s="29">
        <v>0.4</v>
      </c>
      <c r="BF59" s="29"/>
      <c r="BG59" s="29"/>
      <c r="BH59" s="29"/>
      <c r="BI59" s="29">
        <v>160</v>
      </c>
      <c r="BJ59" s="29">
        <v>390</v>
      </c>
      <c r="BK59" s="29"/>
      <c r="BL59" s="29"/>
      <c r="BM59" s="85"/>
    </row>
    <row r="60" spans="1:65" x14ac:dyDescent="0.25">
      <c r="A60" s="38" t="s">
        <v>153</v>
      </c>
      <c r="B60" s="83">
        <v>0.37847222222222227</v>
      </c>
      <c r="C60" s="74">
        <v>14</v>
      </c>
      <c r="D60" s="84">
        <v>38</v>
      </c>
      <c r="E60" s="84">
        <v>5.6</v>
      </c>
      <c r="F60" s="84">
        <v>0.73</v>
      </c>
      <c r="G60" s="29">
        <v>6.2</v>
      </c>
      <c r="H60" s="29">
        <v>7.3</v>
      </c>
      <c r="I60" s="29">
        <v>4.7</v>
      </c>
      <c r="J60" s="29">
        <v>710</v>
      </c>
      <c r="K60" s="29">
        <v>1200</v>
      </c>
      <c r="L60" s="29">
        <v>26</v>
      </c>
      <c r="M60" s="29">
        <v>477</v>
      </c>
      <c r="N60" s="85">
        <v>7.93</v>
      </c>
      <c r="O60" s="73">
        <v>0.375</v>
      </c>
      <c r="P60" s="29">
        <v>0.66</v>
      </c>
      <c r="Q60" s="29">
        <v>1.4</v>
      </c>
      <c r="R60" s="29">
        <v>6.1</v>
      </c>
      <c r="S60" s="29">
        <v>0.63</v>
      </c>
      <c r="T60" s="29">
        <v>1.4</v>
      </c>
      <c r="U60" s="29">
        <v>4.5</v>
      </c>
      <c r="V60" s="29">
        <v>3.8</v>
      </c>
      <c r="W60" s="29">
        <v>1.6</v>
      </c>
      <c r="X60" s="29">
        <v>1.6</v>
      </c>
      <c r="Y60" s="29">
        <v>0.1</v>
      </c>
      <c r="Z60" s="29">
        <v>452</v>
      </c>
      <c r="AA60" s="85">
        <v>7.73</v>
      </c>
      <c r="AB60" s="168"/>
      <c r="AC60" s="168"/>
      <c r="AD60" s="169"/>
      <c r="AE60" s="168"/>
      <c r="AF60" s="169"/>
      <c r="AG60" s="170"/>
      <c r="AH60" s="168"/>
      <c r="AI60" s="168"/>
      <c r="AJ60" s="169"/>
      <c r="AK60" s="170"/>
      <c r="AL60" s="168"/>
      <c r="AM60" s="171"/>
      <c r="AN60" s="73">
        <v>0.38541666666666669</v>
      </c>
      <c r="AO60" s="29">
        <v>0.61</v>
      </c>
      <c r="AP60" s="29">
        <v>13</v>
      </c>
      <c r="AQ60" s="29">
        <v>0.16</v>
      </c>
      <c r="AR60" s="29">
        <v>0.4</v>
      </c>
      <c r="AS60" s="29">
        <v>0.35</v>
      </c>
      <c r="AT60" s="29">
        <v>1.0999999999999999E-2</v>
      </c>
      <c r="AU60" s="29">
        <v>1.0999999999999999E-2</v>
      </c>
      <c r="AV60" s="29">
        <v>11</v>
      </c>
      <c r="AW60" s="29">
        <v>160</v>
      </c>
      <c r="AX60" s="29">
        <v>2.9</v>
      </c>
      <c r="AY60" s="29">
        <v>202</v>
      </c>
      <c r="AZ60" s="85">
        <v>6.96</v>
      </c>
      <c r="BA60" s="73">
        <v>0.39583333333333331</v>
      </c>
      <c r="BB60" s="29">
        <v>0.5</v>
      </c>
      <c r="BC60" s="29">
        <v>17</v>
      </c>
      <c r="BD60" s="29">
        <v>8.3000000000000004E-2</v>
      </c>
      <c r="BE60" s="29">
        <v>0.4</v>
      </c>
      <c r="BF60" s="29">
        <v>0.41</v>
      </c>
      <c r="BG60" s="29">
        <v>1.4999999999999999E-2</v>
      </c>
      <c r="BH60" s="29">
        <v>0.01</v>
      </c>
      <c r="BI60" s="29">
        <v>43</v>
      </c>
      <c r="BJ60" s="29">
        <v>230</v>
      </c>
      <c r="BK60" s="29">
        <v>3.9</v>
      </c>
      <c r="BL60" s="29">
        <v>13.95</v>
      </c>
      <c r="BM60" s="85">
        <v>6.5</v>
      </c>
    </row>
    <row r="61" spans="1:65" x14ac:dyDescent="0.25">
      <c r="A61" s="38" t="s">
        <v>154</v>
      </c>
      <c r="B61" s="83">
        <v>0.37847222222222227</v>
      </c>
      <c r="C61" s="74"/>
      <c r="D61" s="84"/>
      <c r="E61" s="84"/>
      <c r="F61" s="84">
        <v>0.51</v>
      </c>
      <c r="G61" s="29"/>
      <c r="H61" s="29"/>
      <c r="I61" s="29"/>
      <c r="J61" s="29">
        <v>360</v>
      </c>
      <c r="K61" s="29">
        <v>2000</v>
      </c>
      <c r="L61" s="29"/>
      <c r="M61" s="29">
        <v>555</v>
      </c>
      <c r="N61" s="85">
        <v>7.89</v>
      </c>
      <c r="O61" s="73">
        <v>0.375</v>
      </c>
      <c r="P61" s="29"/>
      <c r="Q61" s="29"/>
      <c r="R61" s="29"/>
      <c r="S61" s="29">
        <v>0.72</v>
      </c>
      <c r="T61" s="29"/>
      <c r="U61" s="29"/>
      <c r="V61" s="29"/>
      <c r="W61" s="29">
        <v>1.6</v>
      </c>
      <c r="X61" s="29">
        <v>1.6</v>
      </c>
      <c r="Y61" s="29"/>
      <c r="Z61" s="29">
        <v>543</v>
      </c>
      <c r="AA61" s="85">
        <v>7.71</v>
      </c>
      <c r="AB61" s="168"/>
      <c r="AC61" s="168"/>
      <c r="AD61" s="169"/>
      <c r="AE61" s="168"/>
      <c r="AF61" s="169"/>
      <c r="AG61" s="170"/>
      <c r="AH61" s="168"/>
      <c r="AI61" s="168"/>
      <c r="AJ61" s="169"/>
      <c r="AK61" s="170"/>
      <c r="AL61" s="168"/>
      <c r="AM61" s="171"/>
      <c r="AN61" s="73">
        <v>0.38541666666666669</v>
      </c>
      <c r="AO61" s="29"/>
      <c r="AP61" s="29"/>
      <c r="AQ61" s="29"/>
      <c r="AR61" s="29">
        <v>0.4</v>
      </c>
      <c r="AS61" s="29"/>
      <c r="AT61" s="29"/>
      <c r="AU61" s="29"/>
      <c r="AV61" s="29">
        <v>48</v>
      </c>
      <c r="AW61" s="29">
        <v>170</v>
      </c>
      <c r="AX61" s="29"/>
      <c r="AY61" s="29">
        <v>187.3</v>
      </c>
      <c r="AZ61" s="85">
        <v>6.9</v>
      </c>
      <c r="BA61" s="73">
        <v>0.3888888888888889</v>
      </c>
      <c r="BB61" s="29"/>
      <c r="BC61" s="29"/>
      <c r="BD61" s="29"/>
      <c r="BE61" s="29">
        <v>0.43</v>
      </c>
      <c r="BF61" s="29"/>
      <c r="BG61" s="29"/>
      <c r="BH61" s="29"/>
      <c r="BI61" s="29">
        <v>74</v>
      </c>
      <c r="BJ61" s="29">
        <v>360</v>
      </c>
      <c r="BK61" s="29"/>
      <c r="BL61" s="29">
        <v>290</v>
      </c>
      <c r="BM61" s="85">
        <v>6.68</v>
      </c>
    </row>
    <row r="62" spans="1:65" x14ac:dyDescent="0.25">
      <c r="A62" s="38" t="s">
        <v>155</v>
      </c>
      <c r="B62" s="83">
        <v>0.64236111111111105</v>
      </c>
      <c r="C62" s="74">
        <v>27</v>
      </c>
      <c r="D62" s="84">
        <v>69</v>
      </c>
      <c r="E62" s="84">
        <v>1.9</v>
      </c>
      <c r="F62" s="84">
        <v>0.4</v>
      </c>
      <c r="G62" s="29">
        <v>8.3000000000000007</v>
      </c>
      <c r="H62" s="29">
        <v>7.7</v>
      </c>
      <c r="I62" s="29">
        <v>4.7</v>
      </c>
      <c r="J62" s="29">
        <v>170</v>
      </c>
      <c r="K62" s="29">
        <v>460</v>
      </c>
      <c r="L62" s="29">
        <v>40</v>
      </c>
      <c r="M62" s="29">
        <v>407</v>
      </c>
      <c r="N62" s="85">
        <v>8.83</v>
      </c>
      <c r="O62" s="73">
        <v>0.64583333333333337</v>
      </c>
      <c r="P62" s="29">
        <v>0.89</v>
      </c>
      <c r="Q62" s="29">
        <v>1.8</v>
      </c>
      <c r="R62" s="29">
        <v>2</v>
      </c>
      <c r="S62" s="29">
        <v>0.4</v>
      </c>
      <c r="T62" s="29">
        <v>1.5</v>
      </c>
      <c r="U62" s="29">
        <v>4.8</v>
      </c>
      <c r="V62" s="29">
        <v>4.5999999999999996</v>
      </c>
      <c r="W62" s="29">
        <v>1.6</v>
      </c>
      <c r="X62" s="29">
        <v>1.6</v>
      </c>
      <c r="Y62" s="29">
        <v>0.2</v>
      </c>
      <c r="Z62" s="29">
        <v>398</v>
      </c>
      <c r="AA62" s="85">
        <v>8.5399999999999991</v>
      </c>
      <c r="AB62" s="168"/>
      <c r="AC62" s="168"/>
      <c r="AD62" s="169"/>
      <c r="AE62" s="168"/>
      <c r="AF62" s="169"/>
      <c r="AG62" s="170"/>
      <c r="AH62" s="168"/>
      <c r="AI62" s="168"/>
      <c r="AJ62" s="169"/>
      <c r="AK62" s="170"/>
      <c r="AL62" s="168"/>
      <c r="AM62" s="171"/>
      <c r="AN62" s="73">
        <v>0.64930555555555558</v>
      </c>
      <c r="AO62" s="29">
        <v>0.62</v>
      </c>
      <c r="AP62" s="29">
        <v>1.6</v>
      </c>
      <c r="AQ62" s="29">
        <v>6.0999999999999999E-2</v>
      </c>
      <c r="AR62" s="29">
        <v>0.4</v>
      </c>
      <c r="AS62" s="29">
        <v>0.27</v>
      </c>
      <c r="AT62" s="29">
        <v>0.02</v>
      </c>
      <c r="AU62" s="29">
        <v>8.0000000000000002E-3</v>
      </c>
      <c r="AV62" s="29">
        <v>31</v>
      </c>
      <c r="AW62" s="29">
        <v>63</v>
      </c>
      <c r="AX62" s="29">
        <v>2.9</v>
      </c>
      <c r="AY62" s="29">
        <v>1135</v>
      </c>
      <c r="AZ62" s="85">
        <v>6.95</v>
      </c>
      <c r="BA62" s="73">
        <v>0.65625</v>
      </c>
      <c r="BB62" s="29">
        <v>0.79</v>
      </c>
      <c r="BC62" s="29">
        <v>6.6</v>
      </c>
      <c r="BD62" s="29">
        <v>5.6000000000000001E-2</v>
      </c>
      <c r="BE62" s="29">
        <v>0.4</v>
      </c>
      <c r="BF62" s="29">
        <v>0.25</v>
      </c>
      <c r="BG62" s="29">
        <v>0.02</v>
      </c>
      <c r="BH62" s="29">
        <v>5.0000000000000001E-3</v>
      </c>
      <c r="BI62" s="29">
        <v>23</v>
      </c>
      <c r="BJ62" s="29">
        <v>18</v>
      </c>
      <c r="BK62" s="29">
        <v>3.2</v>
      </c>
      <c r="BL62" s="29">
        <v>2940</v>
      </c>
      <c r="BM62" s="85">
        <v>7.31</v>
      </c>
    </row>
    <row r="63" spans="1:65" x14ac:dyDescent="0.25">
      <c r="A63" s="38" t="s">
        <v>156</v>
      </c>
      <c r="B63" s="83">
        <v>0.625</v>
      </c>
      <c r="C63" s="74"/>
      <c r="D63" s="84"/>
      <c r="E63" s="84"/>
      <c r="F63" s="84">
        <v>0.4</v>
      </c>
      <c r="G63" s="29"/>
      <c r="H63" s="29"/>
      <c r="I63" s="29"/>
      <c r="J63" s="29">
        <v>550</v>
      </c>
      <c r="K63" s="29">
        <v>230</v>
      </c>
      <c r="L63" s="29"/>
      <c r="M63" s="29">
        <v>416</v>
      </c>
      <c r="N63" s="85">
        <v>8.8699999999999992</v>
      </c>
      <c r="O63" s="73">
        <v>0.62847222222222221</v>
      </c>
      <c r="P63" s="29"/>
      <c r="Q63" s="29"/>
      <c r="R63" s="29"/>
      <c r="S63" s="29">
        <v>0.4</v>
      </c>
      <c r="T63" s="29"/>
      <c r="U63" s="29"/>
      <c r="V63" s="29"/>
      <c r="W63" s="29">
        <v>1.6</v>
      </c>
      <c r="X63" s="29">
        <v>1.6</v>
      </c>
      <c r="Y63" s="29"/>
      <c r="Z63" s="29">
        <v>424</v>
      </c>
      <c r="AA63" s="85">
        <v>8.76</v>
      </c>
      <c r="AB63" s="168"/>
      <c r="AC63" s="168"/>
      <c r="AD63" s="169"/>
      <c r="AE63" s="168"/>
      <c r="AF63" s="169"/>
      <c r="AG63" s="170"/>
      <c r="AH63" s="168"/>
      <c r="AI63" s="168"/>
      <c r="AJ63" s="169"/>
      <c r="AK63" s="170"/>
      <c r="AL63" s="168"/>
      <c r="AM63" s="171"/>
      <c r="AN63" s="73">
        <v>0.65625</v>
      </c>
      <c r="AO63" s="29"/>
      <c r="AP63" s="29"/>
      <c r="AQ63" s="29"/>
      <c r="AR63" s="29">
        <v>0.4</v>
      </c>
      <c r="AS63" s="29"/>
      <c r="AT63" s="29"/>
      <c r="AU63" s="29"/>
      <c r="AV63" s="29">
        <v>44</v>
      </c>
      <c r="AW63" s="29">
        <v>70</v>
      </c>
      <c r="AX63" s="29"/>
      <c r="AY63" s="29">
        <v>1974</v>
      </c>
      <c r="AZ63" s="85">
        <v>6.87</v>
      </c>
      <c r="BA63" s="73">
        <v>0.64583333333333337</v>
      </c>
      <c r="BB63" s="29"/>
      <c r="BC63" s="29"/>
      <c r="BD63" s="29"/>
      <c r="BE63" s="29">
        <v>0.4</v>
      </c>
      <c r="BF63" s="29"/>
      <c r="BG63" s="29"/>
      <c r="BH63" s="29"/>
      <c r="BI63" s="29">
        <v>86</v>
      </c>
      <c r="BJ63" s="29">
        <v>34</v>
      </c>
      <c r="BK63" s="29"/>
      <c r="BL63" s="29">
        <v>5.16</v>
      </c>
      <c r="BM63" s="85">
        <v>7.64</v>
      </c>
    </row>
    <row r="64" spans="1:65" x14ac:dyDescent="0.25">
      <c r="A64" s="38" t="s">
        <v>157</v>
      </c>
      <c r="B64" s="83">
        <v>0.3576388888888889</v>
      </c>
      <c r="C64" s="74">
        <v>15</v>
      </c>
      <c r="D64" s="84">
        <v>77</v>
      </c>
      <c r="E64" s="84">
        <v>6.4999999999999997E-3</v>
      </c>
      <c r="F64" s="84">
        <v>0.4</v>
      </c>
      <c r="G64" s="29">
        <v>7.5</v>
      </c>
      <c r="H64" s="29">
        <v>8.5</v>
      </c>
      <c r="I64" s="29">
        <v>5</v>
      </c>
      <c r="J64" s="29">
        <v>2000</v>
      </c>
      <c r="K64" s="29">
        <v>470</v>
      </c>
      <c r="L64" s="29">
        <v>70</v>
      </c>
      <c r="M64" s="29">
        <v>441</v>
      </c>
      <c r="N64" s="85">
        <v>7.77</v>
      </c>
      <c r="O64" s="73">
        <v>0.3611111111111111</v>
      </c>
      <c r="P64" s="29">
        <v>0.64</v>
      </c>
      <c r="Q64" s="29">
        <v>1</v>
      </c>
      <c r="R64" s="29">
        <v>6.5000000000000002E-2</v>
      </c>
      <c r="S64" s="29">
        <v>0.4</v>
      </c>
      <c r="T64" s="29">
        <v>1</v>
      </c>
      <c r="U64" s="29">
        <v>2</v>
      </c>
      <c r="V64" s="29">
        <v>5.5</v>
      </c>
      <c r="W64" s="29">
        <v>1.6</v>
      </c>
      <c r="X64" s="29">
        <v>1.6</v>
      </c>
      <c r="Y64" s="29">
        <v>0.1</v>
      </c>
      <c r="Z64" s="29">
        <v>442</v>
      </c>
      <c r="AA64" s="85">
        <v>8.1</v>
      </c>
      <c r="AB64" s="168"/>
      <c r="AC64" s="168"/>
      <c r="AD64" s="169"/>
      <c r="AE64" s="168"/>
      <c r="AF64" s="169"/>
      <c r="AG64" s="170"/>
      <c r="AH64" s="168"/>
      <c r="AI64" s="168"/>
      <c r="AJ64" s="169"/>
      <c r="AK64" s="170"/>
      <c r="AL64" s="168"/>
      <c r="AM64" s="171"/>
      <c r="AN64" s="73">
        <v>0.36805555555555558</v>
      </c>
      <c r="AO64" s="29">
        <v>0.5</v>
      </c>
      <c r="AP64" s="29">
        <v>19</v>
      </c>
      <c r="AQ64" s="29">
        <v>1.4999999999999999E-2</v>
      </c>
      <c r="AR64" s="29">
        <v>0.4</v>
      </c>
      <c r="AS64" s="29">
        <v>0.21</v>
      </c>
      <c r="AT64" s="29">
        <v>2.3E-2</v>
      </c>
      <c r="AU64" s="29">
        <v>8.0000000000000002E-3</v>
      </c>
      <c r="AV64" s="29">
        <v>580</v>
      </c>
      <c r="AW64" s="29">
        <v>280</v>
      </c>
      <c r="AX64" s="29">
        <v>3</v>
      </c>
      <c r="AY64" s="29">
        <v>5.09</v>
      </c>
      <c r="AZ64" s="85">
        <v>7.4</v>
      </c>
      <c r="BA64" s="73">
        <v>0.375</v>
      </c>
      <c r="BB64" s="29">
        <v>0.5</v>
      </c>
      <c r="BC64" s="29">
        <v>6.6</v>
      </c>
      <c r="BD64" s="29">
        <v>0.02</v>
      </c>
      <c r="BE64" s="29">
        <v>0.4</v>
      </c>
      <c r="BF64" s="29">
        <v>0.23</v>
      </c>
      <c r="BG64" s="29">
        <v>1.6E-2</v>
      </c>
      <c r="BH64" s="29">
        <v>8.0000000000000002E-3</v>
      </c>
      <c r="BI64" s="29">
        <v>970</v>
      </c>
      <c r="BJ64" s="29">
        <v>1900</v>
      </c>
      <c r="BK64" s="29">
        <v>2.6</v>
      </c>
      <c r="BL64" s="29">
        <v>5.87</v>
      </c>
      <c r="BM64" s="85">
        <v>7.36</v>
      </c>
    </row>
    <row r="65" spans="1:65" x14ac:dyDescent="0.25">
      <c r="A65" s="39" t="s">
        <v>158</v>
      </c>
      <c r="B65" s="83">
        <v>0.69652777777777775</v>
      </c>
      <c r="C65" s="74"/>
      <c r="D65" s="84"/>
      <c r="E65" s="84"/>
      <c r="F65" s="84">
        <v>0.4</v>
      </c>
      <c r="G65" s="29"/>
      <c r="H65" s="29"/>
      <c r="I65" s="29"/>
      <c r="J65" s="29">
        <v>1200</v>
      </c>
      <c r="K65" s="29">
        <v>1100</v>
      </c>
      <c r="L65" s="29"/>
      <c r="M65" s="29">
        <v>608</v>
      </c>
      <c r="N65" s="85">
        <v>9.18</v>
      </c>
      <c r="O65" s="73">
        <v>0.69791666666666663</v>
      </c>
      <c r="P65" s="29"/>
      <c r="Q65" s="29"/>
      <c r="R65" s="29"/>
      <c r="S65" s="29">
        <v>0.4</v>
      </c>
      <c r="T65" s="29"/>
      <c r="U65" s="29"/>
      <c r="V65" s="29"/>
      <c r="W65" s="29">
        <v>1.6</v>
      </c>
      <c r="X65" s="29">
        <v>1.6</v>
      </c>
      <c r="Y65" s="29"/>
      <c r="Z65" s="29">
        <v>587</v>
      </c>
      <c r="AA65" s="85">
        <v>9.1199999999999992</v>
      </c>
      <c r="AB65" s="168"/>
      <c r="AC65" s="168"/>
      <c r="AD65" s="169"/>
      <c r="AE65" s="168"/>
      <c r="AF65" s="169"/>
      <c r="AG65" s="170"/>
      <c r="AH65" s="168"/>
      <c r="AI65" s="168"/>
      <c r="AJ65" s="169"/>
      <c r="AK65" s="170"/>
      <c r="AL65" s="168"/>
      <c r="AM65" s="171"/>
      <c r="AN65" s="73">
        <v>0.71527777777777779</v>
      </c>
      <c r="AO65" s="29"/>
      <c r="AP65" s="29"/>
      <c r="AQ65" s="29"/>
      <c r="AR65" s="29">
        <v>0.4</v>
      </c>
      <c r="AS65" s="29"/>
      <c r="AT65" s="29"/>
      <c r="AU65" s="29"/>
      <c r="AV65" s="29">
        <v>330</v>
      </c>
      <c r="AW65" s="29">
        <v>160</v>
      </c>
      <c r="AX65" s="29"/>
      <c r="AY65" s="29">
        <v>75.400000000000006</v>
      </c>
      <c r="AZ65" s="85">
        <v>7.8</v>
      </c>
      <c r="BA65" s="73">
        <v>0.70833333333333337</v>
      </c>
      <c r="BB65" s="29"/>
      <c r="BC65" s="29"/>
      <c r="BD65" s="29"/>
      <c r="BE65" s="29">
        <v>0.4</v>
      </c>
      <c r="BF65" s="29"/>
      <c r="BG65" s="29"/>
      <c r="BH65" s="29"/>
      <c r="BI65" s="29">
        <v>180</v>
      </c>
      <c r="BJ65" s="29">
        <v>140</v>
      </c>
      <c r="BK65" s="29"/>
      <c r="BL65" s="29">
        <v>75.099999999999994</v>
      </c>
      <c r="BM65" s="85">
        <v>7.64</v>
      </c>
    </row>
    <row r="66" spans="1:65" x14ac:dyDescent="0.25">
      <c r="A66" s="39" t="s">
        <v>159</v>
      </c>
      <c r="B66" s="83">
        <v>0.32916666666666666</v>
      </c>
      <c r="C66" s="74"/>
      <c r="D66" s="84"/>
      <c r="E66" s="84"/>
      <c r="F66" s="84">
        <v>0.42</v>
      </c>
      <c r="G66" s="29"/>
      <c r="H66" s="29"/>
      <c r="I66" s="29"/>
      <c r="J66" s="29">
        <v>4600</v>
      </c>
      <c r="K66" s="29">
        <v>7700</v>
      </c>
      <c r="L66" s="29"/>
      <c r="M66" s="29">
        <v>694</v>
      </c>
      <c r="N66" s="85">
        <v>7.65</v>
      </c>
      <c r="O66" s="73">
        <v>0.33194444444444443</v>
      </c>
      <c r="P66" s="29"/>
      <c r="Q66" s="29"/>
      <c r="R66" s="29"/>
      <c r="S66" s="29">
        <v>0.4</v>
      </c>
      <c r="T66" s="29"/>
      <c r="U66" s="29"/>
      <c r="V66" s="29"/>
      <c r="W66" s="29">
        <v>1.6</v>
      </c>
      <c r="X66" s="29">
        <v>1.6</v>
      </c>
      <c r="Y66" s="29"/>
      <c r="Z66" s="29">
        <v>604</v>
      </c>
      <c r="AA66" s="85">
        <v>7.77</v>
      </c>
      <c r="AB66" s="168"/>
      <c r="AC66" s="168"/>
      <c r="AD66" s="169"/>
      <c r="AE66" s="168"/>
      <c r="AF66" s="169"/>
      <c r="AG66" s="170"/>
      <c r="AH66" s="168"/>
      <c r="AI66" s="168"/>
      <c r="AJ66" s="169"/>
      <c r="AK66" s="170"/>
      <c r="AL66" s="168"/>
      <c r="AM66" s="171"/>
      <c r="AN66" s="73">
        <v>0.33680555555555558</v>
      </c>
      <c r="AO66" s="29"/>
      <c r="AP66" s="29"/>
      <c r="AQ66" s="29"/>
      <c r="AR66" s="29">
        <v>0.4</v>
      </c>
      <c r="AS66" s="29"/>
      <c r="AT66" s="29"/>
      <c r="AU66" s="29"/>
      <c r="AV66" s="29">
        <v>440</v>
      </c>
      <c r="AW66" s="29">
        <v>1400</v>
      </c>
      <c r="AX66" s="29"/>
      <c r="AY66" s="29">
        <v>3.26</v>
      </c>
      <c r="AZ66" s="85">
        <v>6.72</v>
      </c>
      <c r="BA66" s="73">
        <v>0.34027777777777773</v>
      </c>
      <c r="BB66" s="29"/>
      <c r="BC66" s="29"/>
      <c r="BD66" s="29"/>
      <c r="BE66" s="29">
        <v>0.4</v>
      </c>
      <c r="BF66" s="29"/>
      <c r="BG66" s="29"/>
      <c r="BH66" s="29"/>
      <c r="BI66" s="29">
        <v>320</v>
      </c>
      <c r="BJ66" s="29">
        <v>2000</v>
      </c>
      <c r="BK66" s="29"/>
      <c r="BL66" s="29">
        <v>4.6500000000000004</v>
      </c>
      <c r="BM66" s="85">
        <v>6.78</v>
      </c>
    </row>
    <row r="67" spans="1:65" x14ac:dyDescent="0.25">
      <c r="A67" s="39" t="s">
        <v>160</v>
      </c>
      <c r="B67" s="83">
        <v>0.33333333333333331</v>
      </c>
      <c r="C67" s="74"/>
      <c r="D67" s="84"/>
      <c r="E67" s="84"/>
      <c r="F67" s="84">
        <v>0.4</v>
      </c>
      <c r="G67" s="29"/>
      <c r="H67" s="29"/>
      <c r="I67" s="29"/>
      <c r="J67" s="29">
        <v>6000</v>
      </c>
      <c r="K67" s="29">
        <v>11000</v>
      </c>
      <c r="L67" s="29"/>
      <c r="M67" s="29">
        <v>569</v>
      </c>
      <c r="N67" s="85">
        <v>6.73</v>
      </c>
      <c r="O67" s="73">
        <v>0.33680555555555558</v>
      </c>
      <c r="P67" s="29"/>
      <c r="Q67" s="29"/>
      <c r="R67" s="29"/>
      <c r="S67" s="29">
        <v>0.4</v>
      </c>
      <c r="T67" s="29"/>
      <c r="U67" s="29"/>
      <c r="V67" s="29"/>
      <c r="W67" s="29">
        <v>1.6</v>
      </c>
      <c r="X67" s="29">
        <v>1.6</v>
      </c>
      <c r="Y67" s="29"/>
      <c r="Z67" s="29">
        <v>565</v>
      </c>
      <c r="AA67" s="85">
        <v>6.87</v>
      </c>
      <c r="AB67" s="168"/>
      <c r="AC67" s="168"/>
      <c r="AD67" s="169"/>
      <c r="AE67" s="168"/>
      <c r="AF67" s="169"/>
      <c r="AG67" s="170"/>
      <c r="AH67" s="168"/>
      <c r="AI67" s="168"/>
      <c r="AJ67" s="169"/>
      <c r="AK67" s="170"/>
      <c r="AL67" s="168"/>
      <c r="AM67" s="171"/>
      <c r="AN67" s="73">
        <v>0.34722222222222227</v>
      </c>
      <c r="AO67" s="29"/>
      <c r="AP67" s="29"/>
      <c r="AQ67" s="29"/>
      <c r="AR67" s="29">
        <v>0.4</v>
      </c>
      <c r="AS67" s="29"/>
      <c r="AT67" s="29"/>
      <c r="AU67" s="29"/>
      <c r="AV67" s="29">
        <v>510</v>
      </c>
      <c r="AW67" s="29">
        <v>4100</v>
      </c>
      <c r="AX67" s="29"/>
      <c r="AY67" s="29">
        <v>40.5</v>
      </c>
      <c r="AZ67" s="85">
        <v>6.47</v>
      </c>
      <c r="BA67" s="73">
        <v>0.34375</v>
      </c>
      <c r="BB67" s="29"/>
      <c r="BC67" s="29"/>
      <c r="BD67" s="29"/>
      <c r="BE67" s="29">
        <v>0.4</v>
      </c>
      <c r="BF67" s="29"/>
      <c r="BG67" s="29"/>
      <c r="BH67" s="29"/>
      <c r="BI67" s="29">
        <v>770</v>
      </c>
      <c r="BJ67" s="29">
        <v>3200</v>
      </c>
      <c r="BK67" s="29"/>
      <c r="BL67" s="29">
        <v>236</v>
      </c>
      <c r="BM67" s="85">
        <v>6.3</v>
      </c>
    </row>
    <row r="68" spans="1:65" x14ac:dyDescent="0.25">
      <c r="A68" s="39" t="s">
        <v>161</v>
      </c>
      <c r="B68" s="83">
        <v>0.32291666666666669</v>
      </c>
      <c r="C68" s="74"/>
      <c r="D68" s="84"/>
      <c r="E68" s="84"/>
      <c r="F68" s="84">
        <v>1.6</v>
      </c>
      <c r="G68" s="29"/>
      <c r="H68" s="29"/>
      <c r="I68" s="29"/>
      <c r="J68" s="29">
        <v>4700</v>
      </c>
      <c r="K68" s="29">
        <v>5700</v>
      </c>
      <c r="L68" s="29"/>
      <c r="M68" s="29">
        <v>656</v>
      </c>
      <c r="N68" s="85">
        <v>6.67</v>
      </c>
      <c r="O68" s="73">
        <v>0.3263888888888889</v>
      </c>
      <c r="P68" s="29"/>
      <c r="Q68" s="29"/>
      <c r="R68" s="29"/>
      <c r="S68" s="29">
        <v>2</v>
      </c>
      <c r="T68" s="29"/>
      <c r="U68" s="29"/>
      <c r="V68" s="29"/>
      <c r="W68" s="29">
        <v>1.6</v>
      </c>
      <c r="X68" s="29">
        <v>9</v>
      </c>
      <c r="Y68" s="29"/>
      <c r="Z68" s="29">
        <v>620</v>
      </c>
      <c r="AA68" s="85">
        <v>6.88</v>
      </c>
      <c r="AB68" s="168"/>
      <c r="AC68" s="168"/>
      <c r="AD68" s="169"/>
      <c r="AE68" s="168"/>
      <c r="AF68" s="169"/>
      <c r="AG68" s="170"/>
      <c r="AH68" s="168"/>
      <c r="AI68" s="168"/>
      <c r="AJ68" s="169"/>
      <c r="AK68" s="170"/>
      <c r="AL68" s="168"/>
      <c r="AM68" s="171"/>
      <c r="AN68" s="73">
        <v>0.34027777777777773</v>
      </c>
      <c r="AO68" s="29"/>
      <c r="AP68" s="29"/>
      <c r="AQ68" s="29"/>
      <c r="AR68" s="29">
        <v>0.4</v>
      </c>
      <c r="AS68" s="29"/>
      <c r="AT68" s="29"/>
      <c r="AU68" s="29"/>
      <c r="AV68" s="29">
        <v>510</v>
      </c>
      <c r="AW68" s="29">
        <v>1200</v>
      </c>
      <c r="AX68" s="29"/>
      <c r="AY68" s="29">
        <v>2140</v>
      </c>
      <c r="AZ68" s="85">
        <v>6.85</v>
      </c>
      <c r="BA68" s="73">
        <v>0.33333333333333331</v>
      </c>
      <c r="BB68" s="29"/>
      <c r="BC68" s="29"/>
      <c r="BD68" s="29"/>
      <c r="BE68" s="29">
        <v>0.4</v>
      </c>
      <c r="BF68" s="29"/>
      <c r="BG68" s="29"/>
      <c r="BH68" s="29"/>
      <c r="BI68" s="29">
        <v>290</v>
      </c>
      <c r="BJ68" s="29">
        <v>830</v>
      </c>
      <c r="BK68" s="29"/>
      <c r="BL68" s="29">
        <v>3520</v>
      </c>
      <c r="BM68" s="85">
        <v>6.83</v>
      </c>
    </row>
    <row r="69" spans="1:65" x14ac:dyDescent="0.25">
      <c r="A69" s="39" t="s">
        <v>162</v>
      </c>
      <c r="B69" s="30">
        <v>0.33333333333333331</v>
      </c>
      <c r="C69" s="23"/>
      <c r="D69" s="11"/>
      <c r="E69" s="11"/>
      <c r="F69" s="11">
        <v>8.1</v>
      </c>
      <c r="G69" s="1"/>
      <c r="H69" s="1"/>
      <c r="I69" s="1"/>
      <c r="J69" s="1">
        <v>11000</v>
      </c>
      <c r="K69" s="1">
        <v>28000</v>
      </c>
      <c r="L69" s="1"/>
      <c r="M69" s="1">
        <v>705</v>
      </c>
      <c r="N69" s="2">
        <v>6.86</v>
      </c>
      <c r="O69" s="30">
        <v>0.33680555555555558</v>
      </c>
      <c r="P69" s="1"/>
      <c r="Q69" s="1"/>
      <c r="R69" s="1"/>
      <c r="S69" s="1">
        <v>7.7</v>
      </c>
      <c r="T69" s="1"/>
      <c r="U69" s="1"/>
      <c r="V69" s="1"/>
      <c r="W69" s="1">
        <v>1.6</v>
      </c>
      <c r="X69" s="1">
        <v>1.6</v>
      </c>
      <c r="Y69" s="1"/>
      <c r="Z69" s="1">
        <v>654</v>
      </c>
      <c r="AA69" s="2">
        <v>7.14</v>
      </c>
      <c r="AB69" s="176"/>
      <c r="AC69" s="176"/>
      <c r="AD69" s="177"/>
      <c r="AE69" s="176"/>
      <c r="AF69" s="177"/>
      <c r="AG69" s="178"/>
      <c r="AH69" s="176"/>
      <c r="AI69" s="176"/>
      <c r="AJ69" s="177"/>
      <c r="AK69" s="178"/>
      <c r="AL69" s="176"/>
      <c r="AM69" s="179"/>
      <c r="AN69" s="30">
        <v>0.34375</v>
      </c>
      <c r="AO69" s="1"/>
      <c r="AP69" s="1"/>
      <c r="AQ69" s="1"/>
      <c r="AR69" s="1">
        <v>0.4</v>
      </c>
      <c r="AS69" s="1"/>
      <c r="AT69" s="1"/>
      <c r="AU69" s="1"/>
      <c r="AV69" s="1">
        <v>280</v>
      </c>
      <c r="AW69" s="1">
        <v>1200</v>
      </c>
      <c r="AX69" s="1"/>
      <c r="AY69" s="1">
        <v>1031</v>
      </c>
      <c r="AZ69" s="2">
        <v>6.62</v>
      </c>
      <c r="BA69" s="30">
        <v>0.34722222222222227</v>
      </c>
      <c r="BB69" s="1"/>
      <c r="BC69" s="1"/>
      <c r="BD69" s="1"/>
      <c r="BE69" s="1">
        <v>0.95</v>
      </c>
      <c r="BF69" s="1"/>
      <c r="BG69" s="1"/>
      <c r="BH69" s="1"/>
      <c r="BI69" s="1">
        <v>240</v>
      </c>
      <c r="BJ69" s="1">
        <v>1800</v>
      </c>
      <c r="BK69" s="1"/>
      <c r="BL69" s="1">
        <v>2.91</v>
      </c>
      <c r="BM69" s="2">
        <v>6.9</v>
      </c>
    </row>
    <row r="70" spans="1:65" x14ac:dyDescent="0.25">
      <c r="A70" s="39" t="s">
        <v>163</v>
      </c>
      <c r="B70" s="83">
        <v>0.68402777777777779</v>
      </c>
      <c r="C70" s="74">
        <v>30</v>
      </c>
      <c r="D70" s="84">
        <v>75</v>
      </c>
      <c r="E70" s="84">
        <v>1.5</v>
      </c>
      <c r="F70" s="84">
        <v>31</v>
      </c>
      <c r="G70" s="29">
        <v>43</v>
      </c>
      <c r="H70" s="29">
        <v>14</v>
      </c>
      <c r="I70" s="29">
        <v>10</v>
      </c>
      <c r="J70" s="29">
        <v>4500</v>
      </c>
      <c r="K70" s="29">
        <v>35000</v>
      </c>
      <c r="L70" s="29">
        <v>65</v>
      </c>
      <c r="M70" s="29">
        <v>792</v>
      </c>
      <c r="N70" s="85">
        <v>6.52</v>
      </c>
      <c r="O70" s="73">
        <v>0.6875</v>
      </c>
      <c r="P70" s="29">
        <v>1.4</v>
      </c>
      <c r="Q70" s="29">
        <v>1</v>
      </c>
      <c r="R70" s="29">
        <v>1.5</v>
      </c>
      <c r="S70" s="29">
        <v>31</v>
      </c>
      <c r="T70" s="29">
        <v>34</v>
      </c>
      <c r="U70" s="29">
        <v>11</v>
      </c>
      <c r="V70" s="29">
        <v>9.8000000000000007</v>
      </c>
      <c r="W70" s="29">
        <v>1.6</v>
      </c>
      <c r="X70" s="29">
        <v>1.6</v>
      </c>
      <c r="Y70" s="29">
        <v>0.5</v>
      </c>
      <c r="Z70" s="29">
        <v>648</v>
      </c>
      <c r="AA70" s="85">
        <v>6.38</v>
      </c>
      <c r="AB70" s="168"/>
      <c r="AC70" s="168"/>
      <c r="AD70" s="169"/>
      <c r="AE70" s="168"/>
      <c r="AF70" s="169"/>
      <c r="AG70" s="170"/>
      <c r="AH70" s="168"/>
      <c r="AI70" s="168"/>
      <c r="AJ70" s="169"/>
      <c r="AK70" s="170"/>
      <c r="AL70" s="168"/>
      <c r="AM70" s="171"/>
      <c r="AN70" s="73">
        <v>0.70486111111111116</v>
      </c>
      <c r="AO70" s="29">
        <v>1</v>
      </c>
      <c r="AP70" s="29">
        <v>1</v>
      </c>
      <c r="AQ70" s="29">
        <v>2.4E-2</v>
      </c>
      <c r="AR70" s="29">
        <v>0.4</v>
      </c>
      <c r="AS70" s="29">
        <v>0.36</v>
      </c>
      <c r="AT70" s="29">
        <v>7.0999999999999994E-2</v>
      </c>
      <c r="AU70" s="29">
        <v>0.04</v>
      </c>
      <c r="AV70" s="29">
        <v>1600</v>
      </c>
      <c r="AW70" s="29">
        <v>4200</v>
      </c>
      <c r="AX70" s="29">
        <v>4.5</v>
      </c>
      <c r="AY70" s="29">
        <v>9.4499999999999993</v>
      </c>
      <c r="AZ70" s="85">
        <v>6.81</v>
      </c>
      <c r="BA70" s="73">
        <v>0.70138888888888884</v>
      </c>
      <c r="BB70" s="29">
        <v>0.69</v>
      </c>
      <c r="BC70" s="29">
        <v>29</v>
      </c>
      <c r="BD70" s="29">
        <v>3.4000000000000002E-2</v>
      </c>
      <c r="BE70" s="29">
        <v>1.8</v>
      </c>
      <c r="BF70" s="29">
        <v>2</v>
      </c>
      <c r="BG70" s="29">
        <v>0.64</v>
      </c>
      <c r="BH70" s="29">
        <v>0.49</v>
      </c>
      <c r="BI70" s="29">
        <v>230</v>
      </c>
      <c r="BJ70" s="29">
        <v>560</v>
      </c>
      <c r="BK70" s="29">
        <v>4.0999999999999996</v>
      </c>
      <c r="BL70" s="29">
        <v>27.3</v>
      </c>
      <c r="BM70" s="85">
        <v>7.28</v>
      </c>
    </row>
    <row r="71" spans="1:65" x14ac:dyDescent="0.25">
      <c r="A71" s="39" t="s">
        <v>164</v>
      </c>
      <c r="B71" s="83">
        <v>0.38194444444444442</v>
      </c>
      <c r="C71" s="74"/>
      <c r="D71" s="84"/>
      <c r="E71" s="84"/>
      <c r="F71" s="84">
        <v>35</v>
      </c>
      <c r="G71" s="29"/>
      <c r="H71" s="29"/>
      <c r="I71" s="29"/>
      <c r="J71" s="29">
        <v>6900</v>
      </c>
      <c r="K71" s="29">
        <v>690</v>
      </c>
      <c r="L71" s="29"/>
      <c r="M71" s="29">
        <v>22.2</v>
      </c>
      <c r="N71" s="85">
        <v>7.26</v>
      </c>
      <c r="O71" s="73">
        <v>0.38541666666666669</v>
      </c>
      <c r="P71" s="29"/>
      <c r="Q71" s="29"/>
      <c r="R71" s="29"/>
      <c r="S71" s="29">
        <v>34</v>
      </c>
      <c r="T71" s="29"/>
      <c r="U71" s="29"/>
      <c r="V71" s="29"/>
      <c r="W71" s="29">
        <v>1.6</v>
      </c>
      <c r="X71" s="29">
        <v>1.6</v>
      </c>
      <c r="Y71" s="29"/>
      <c r="Z71" s="29">
        <v>48.4</v>
      </c>
      <c r="AA71" s="85">
        <v>7.64</v>
      </c>
      <c r="AB71" s="168"/>
      <c r="AC71" s="168"/>
      <c r="AD71" s="169"/>
      <c r="AE71" s="168"/>
      <c r="AF71" s="169"/>
      <c r="AG71" s="170"/>
      <c r="AH71" s="168"/>
      <c r="AI71" s="168"/>
      <c r="AJ71" s="169"/>
      <c r="AK71" s="170"/>
      <c r="AL71" s="168"/>
      <c r="AM71" s="171"/>
      <c r="AN71" s="73">
        <v>0.37847222222222227</v>
      </c>
      <c r="AO71" s="29"/>
      <c r="AP71" s="29"/>
      <c r="AQ71" s="29"/>
      <c r="AR71" s="29">
        <v>0.82</v>
      </c>
      <c r="AS71" s="29"/>
      <c r="AT71" s="29"/>
      <c r="AU71" s="29"/>
      <c r="AV71" s="29">
        <v>420</v>
      </c>
      <c r="AW71" s="29">
        <v>1200</v>
      </c>
      <c r="AX71" s="29"/>
      <c r="AY71" s="29">
        <v>89.3</v>
      </c>
      <c r="AZ71" s="85">
        <v>6.47</v>
      </c>
      <c r="BA71" s="73">
        <v>0.37152777777777773</v>
      </c>
      <c r="BB71" s="29"/>
      <c r="BC71" s="29"/>
      <c r="BD71" s="29"/>
      <c r="BE71" s="29">
        <v>0.72</v>
      </c>
      <c r="BF71" s="29"/>
      <c r="BG71" s="29"/>
      <c r="BH71" s="29"/>
      <c r="BI71" s="29">
        <v>470</v>
      </c>
      <c r="BJ71" s="29">
        <v>1100</v>
      </c>
      <c r="BK71" s="29"/>
      <c r="BL71" s="29">
        <v>82.7</v>
      </c>
      <c r="BM71" s="85">
        <v>6.9</v>
      </c>
    </row>
    <row r="72" spans="1:65" x14ac:dyDescent="0.25">
      <c r="A72" s="39" t="s">
        <v>165</v>
      </c>
      <c r="B72" s="83">
        <v>0.68402777777777779</v>
      </c>
      <c r="C72" s="74"/>
      <c r="D72" s="84"/>
      <c r="E72" s="84"/>
      <c r="F72" s="84">
        <v>0.48</v>
      </c>
      <c r="G72" s="29"/>
      <c r="H72" s="29"/>
      <c r="I72" s="29"/>
      <c r="J72" s="29">
        <v>5100</v>
      </c>
      <c r="K72" s="29">
        <v>25000</v>
      </c>
      <c r="L72" s="29"/>
      <c r="M72" s="29">
        <v>792</v>
      </c>
      <c r="N72" s="85">
        <v>6.52</v>
      </c>
      <c r="O72" s="73">
        <v>0.6875</v>
      </c>
      <c r="P72" s="29"/>
      <c r="Q72" s="29"/>
      <c r="R72" s="29"/>
      <c r="S72" s="29">
        <v>0.67</v>
      </c>
      <c r="T72" s="29"/>
      <c r="U72" s="29"/>
      <c r="V72" s="29"/>
      <c r="W72" s="29">
        <v>1.6</v>
      </c>
      <c r="X72" s="29">
        <v>1.6</v>
      </c>
      <c r="Y72" s="29"/>
      <c r="Z72" s="29">
        <v>648</v>
      </c>
      <c r="AA72" s="85">
        <v>6.38</v>
      </c>
      <c r="AB72" s="168"/>
      <c r="AC72" s="168"/>
      <c r="AD72" s="169"/>
      <c r="AE72" s="168"/>
      <c r="AF72" s="169"/>
      <c r="AG72" s="170"/>
      <c r="AH72" s="168"/>
      <c r="AI72" s="168"/>
      <c r="AJ72" s="169"/>
      <c r="AK72" s="170"/>
      <c r="AL72" s="168"/>
      <c r="AM72" s="171"/>
      <c r="AN72" s="73">
        <v>0.70486111111111116</v>
      </c>
      <c r="AO72" s="29"/>
      <c r="AP72" s="29"/>
      <c r="AQ72" s="29"/>
      <c r="AR72" s="29">
        <v>0.4</v>
      </c>
      <c r="AS72" s="29"/>
      <c r="AT72" s="29"/>
      <c r="AU72" s="29"/>
      <c r="AV72" s="29">
        <v>250</v>
      </c>
      <c r="AW72" s="29">
        <v>580</v>
      </c>
      <c r="AX72" s="29"/>
      <c r="AY72" s="29">
        <v>9.4499999999999993</v>
      </c>
      <c r="AZ72" s="85">
        <v>6.81</v>
      </c>
      <c r="BA72" s="73">
        <v>0.70138888888888884</v>
      </c>
      <c r="BB72" s="29"/>
      <c r="BC72" s="29"/>
      <c r="BD72" s="29"/>
      <c r="BE72" s="29">
        <v>0.4</v>
      </c>
      <c r="BF72" s="29"/>
      <c r="BG72" s="29"/>
      <c r="BH72" s="29"/>
      <c r="BI72" s="29">
        <v>140</v>
      </c>
      <c r="BJ72" s="29">
        <v>220</v>
      </c>
      <c r="BK72" s="29"/>
      <c r="BL72" s="29">
        <v>27.3</v>
      </c>
      <c r="BM72" s="85">
        <v>7.28</v>
      </c>
    </row>
    <row r="73" spans="1:65" x14ac:dyDescent="0.25">
      <c r="A73" s="39" t="s">
        <v>166</v>
      </c>
      <c r="B73" s="83">
        <v>0.4236111111111111</v>
      </c>
      <c r="C73" s="74"/>
      <c r="D73" s="84"/>
      <c r="E73" s="84"/>
      <c r="F73" s="84">
        <v>0.4</v>
      </c>
      <c r="G73" s="29"/>
      <c r="H73" s="29"/>
      <c r="I73" s="29"/>
      <c r="J73" s="29">
        <v>3700</v>
      </c>
      <c r="K73" s="29">
        <v>1600</v>
      </c>
      <c r="L73" s="29"/>
      <c r="M73" s="29">
        <v>0.58099999999999996</v>
      </c>
      <c r="N73" s="85">
        <v>6.69</v>
      </c>
      <c r="O73" s="73">
        <v>0.42708333333333331</v>
      </c>
      <c r="P73" s="29"/>
      <c r="Q73" s="29"/>
      <c r="R73" s="29"/>
      <c r="S73" s="29">
        <v>0.4</v>
      </c>
      <c r="T73" s="29"/>
      <c r="U73" s="29"/>
      <c r="V73" s="29"/>
      <c r="W73" s="29">
        <v>1.6</v>
      </c>
      <c r="X73" s="29">
        <v>1.6</v>
      </c>
      <c r="Y73" s="29"/>
      <c r="Z73" s="29">
        <v>0.56299999999999994</v>
      </c>
      <c r="AA73" s="85">
        <v>6.55</v>
      </c>
      <c r="AB73" s="168"/>
      <c r="AC73" s="168"/>
      <c r="AD73" s="169"/>
      <c r="AE73" s="168"/>
      <c r="AF73" s="169"/>
      <c r="AG73" s="170"/>
      <c r="AH73" s="168"/>
      <c r="AI73" s="168"/>
      <c r="AJ73" s="169"/>
      <c r="AK73" s="170"/>
      <c r="AL73" s="168"/>
      <c r="AM73" s="171"/>
      <c r="AN73" s="73">
        <v>0.43402777777777773</v>
      </c>
      <c r="AO73" s="29"/>
      <c r="AP73" s="29"/>
      <c r="AQ73" s="29"/>
      <c r="AR73" s="29">
        <v>0.4</v>
      </c>
      <c r="AS73" s="29"/>
      <c r="AT73" s="29"/>
      <c r="AU73" s="29"/>
      <c r="AV73" s="29">
        <v>190</v>
      </c>
      <c r="AW73" s="29">
        <v>960</v>
      </c>
      <c r="AX73" s="29"/>
      <c r="AY73" s="29">
        <v>4.2300000000000004</v>
      </c>
      <c r="AZ73" s="85">
        <v>6.82</v>
      </c>
      <c r="BA73" s="73">
        <v>0.43055555555555558</v>
      </c>
      <c r="BB73" s="29"/>
      <c r="BC73" s="29"/>
      <c r="BD73" s="29"/>
      <c r="BE73" s="29">
        <v>0.4</v>
      </c>
      <c r="BF73" s="29"/>
      <c r="BG73" s="29"/>
      <c r="BH73" s="29"/>
      <c r="BI73" s="29">
        <v>180</v>
      </c>
      <c r="BJ73" s="29">
        <v>830</v>
      </c>
      <c r="BK73" s="29"/>
      <c r="BL73" s="29">
        <v>4.2699999999999996</v>
      </c>
      <c r="BM73" s="85">
        <v>6.87</v>
      </c>
    </row>
    <row r="74" spans="1:65" ht="13.8" thickBot="1" x14ac:dyDescent="0.3">
      <c r="A74" s="40" t="s">
        <v>167</v>
      </c>
      <c r="B74" s="87">
        <v>0.33333333333333331</v>
      </c>
      <c r="C74" s="88">
        <v>24</v>
      </c>
      <c r="D74" s="89">
        <v>78</v>
      </c>
      <c r="E74" s="89">
        <v>4.7</v>
      </c>
      <c r="F74" s="89">
        <v>0.51</v>
      </c>
      <c r="G74" s="90">
        <v>9</v>
      </c>
      <c r="H74" s="90">
        <v>10</v>
      </c>
      <c r="I74" s="90">
        <v>8.6</v>
      </c>
      <c r="J74" s="90">
        <v>17000</v>
      </c>
      <c r="K74" s="90">
        <v>17000</v>
      </c>
      <c r="L74" s="90">
        <v>65</v>
      </c>
      <c r="M74" s="90">
        <v>569</v>
      </c>
      <c r="N74" s="91">
        <v>7.05</v>
      </c>
      <c r="O74" s="75">
        <v>0.33680555555555558</v>
      </c>
      <c r="P74" s="90">
        <v>0.5</v>
      </c>
      <c r="Q74" s="90">
        <v>1</v>
      </c>
      <c r="R74" s="90">
        <v>5.0999999999999996</v>
      </c>
      <c r="S74" s="90">
        <v>0.4</v>
      </c>
      <c r="T74" s="90">
        <v>1.3</v>
      </c>
      <c r="U74" s="90">
        <v>9.4</v>
      </c>
      <c r="V74" s="90">
        <v>7.5</v>
      </c>
      <c r="W74" s="90">
        <v>1.6</v>
      </c>
      <c r="X74" s="90">
        <v>6.6</v>
      </c>
      <c r="Y74" s="90">
        <v>0.1</v>
      </c>
      <c r="Z74" s="90">
        <v>554</v>
      </c>
      <c r="AA74" s="91">
        <v>7.03</v>
      </c>
      <c r="AB74" s="180"/>
      <c r="AC74" s="180"/>
      <c r="AD74" s="181"/>
      <c r="AE74" s="180"/>
      <c r="AF74" s="181"/>
      <c r="AG74" s="182"/>
      <c r="AH74" s="180"/>
      <c r="AI74" s="180"/>
      <c r="AJ74" s="181"/>
      <c r="AK74" s="182"/>
      <c r="AL74" s="180"/>
      <c r="AM74" s="183"/>
      <c r="AN74" s="75">
        <v>0.36458333333333331</v>
      </c>
      <c r="AO74" s="90">
        <v>0.5</v>
      </c>
      <c r="AP74" s="90">
        <v>13</v>
      </c>
      <c r="AQ74" s="90">
        <v>0.7</v>
      </c>
      <c r="AR74" s="90">
        <v>0.4</v>
      </c>
      <c r="AS74" s="90">
        <v>0.34</v>
      </c>
      <c r="AT74" s="90">
        <v>1.1000000000000001</v>
      </c>
      <c r="AU74" s="90">
        <v>1.1000000000000001</v>
      </c>
      <c r="AV74" s="90">
        <v>2000</v>
      </c>
      <c r="AW74" s="90">
        <v>2100</v>
      </c>
      <c r="AX74" s="90">
        <v>3.5</v>
      </c>
      <c r="AY74" s="90">
        <v>1725</v>
      </c>
      <c r="AZ74" s="91">
        <v>6.93</v>
      </c>
      <c r="BA74" s="75">
        <v>0.35416666666666669</v>
      </c>
      <c r="BB74" s="90">
        <v>0.5</v>
      </c>
      <c r="BC74" s="90">
        <v>26</v>
      </c>
      <c r="BD74" s="90">
        <v>0.87</v>
      </c>
      <c r="BE74" s="90">
        <v>0.4</v>
      </c>
      <c r="BF74" s="90">
        <v>0.45</v>
      </c>
      <c r="BG74" s="90">
        <v>1.6</v>
      </c>
      <c r="BH74" s="90">
        <v>1.4</v>
      </c>
      <c r="BI74" s="90">
        <v>850</v>
      </c>
      <c r="BJ74" s="90">
        <v>1300</v>
      </c>
      <c r="BK74" s="90">
        <v>5.8</v>
      </c>
      <c r="BL74" s="90">
        <v>2.94</v>
      </c>
      <c r="BM74" s="91">
        <v>6.88</v>
      </c>
    </row>
    <row r="75" spans="1:65" x14ac:dyDescent="0.25">
      <c r="A75" s="38" t="s">
        <v>172</v>
      </c>
      <c r="B75" s="132">
        <v>0.34722222222222227</v>
      </c>
      <c r="C75" s="29"/>
      <c r="D75" s="84"/>
      <c r="E75" s="84"/>
      <c r="F75" s="84">
        <v>0.4</v>
      </c>
      <c r="G75" s="29"/>
      <c r="H75" s="29"/>
      <c r="I75" s="29"/>
      <c r="J75" s="29">
        <v>1900</v>
      </c>
      <c r="K75" s="29">
        <v>11000</v>
      </c>
      <c r="L75" s="29"/>
      <c r="M75" s="29">
        <v>568</v>
      </c>
      <c r="N75" s="85">
        <v>6.86</v>
      </c>
      <c r="O75" s="129">
        <v>0.35069444444444442</v>
      </c>
      <c r="P75" s="29"/>
      <c r="Q75" s="29"/>
      <c r="R75" s="29"/>
      <c r="S75" s="29">
        <v>0.4</v>
      </c>
      <c r="T75" s="29"/>
      <c r="U75" s="29"/>
      <c r="V75" s="29"/>
      <c r="W75" s="29">
        <v>1.6</v>
      </c>
      <c r="X75" s="29">
        <v>6.6</v>
      </c>
      <c r="Y75" s="29"/>
      <c r="Z75" s="29">
        <v>581</v>
      </c>
      <c r="AA75" s="85">
        <v>7.03</v>
      </c>
      <c r="AB75" s="168"/>
      <c r="AC75" s="168"/>
      <c r="AD75" s="169"/>
      <c r="AE75" s="168"/>
      <c r="AF75" s="169"/>
      <c r="AG75" s="170"/>
      <c r="AH75" s="168"/>
      <c r="AI75" s="168"/>
      <c r="AJ75" s="169"/>
      <c r="AK75" s="170"/>
      <c r="AL75" s="168"/>
      <c r="AM75" s="171"/>
      <c r="AN75" s="129">
        <v>0.36458333333333331</v>
      </c>
      <c r="AO75" s="29"/>
      <c r="AP75" s="29"/>
      <c r="AQ75" s="29"/>
      <c r="AR75" s="29">
        <v>0.4</v>
      </c>
      <c r="AS75" s="29"/>
      <c r="AT75" s="29"/>
      <c r="AU75" s="29"/>
      <c r="AV75" s="29">
        <v>3500</v>
      </c>
      <c r="AW75" s="29">
        <v>1200</v>
      </c>
      <c r="AX75" s="29"/>
      <c r="AY75" s="29">
        <v>8.94</v>
      </c>
      <c r="AZ75" s="85">
        <v>6.8</v>
      </c>
      <c r="BA75" s="129">
        <v>0.35416666666666669</v>
      </c>
      <c r="BB75" s="29"/>
      <c r="BC75" s="29"/>
      <c r="BD75" s="29"/>
      <c r="BE75" s="29">
        <v>0.4</v>
      </c>
      <c r="BF75" s="29"/>
      <c r="BG75" s="29"/>
      <c r="BH75" s="29"/>
      <c r="BI75" s="29">
        <v>2000</v>
      </c>
      <c r="BJ75" s="29">
        <v>690</v>
      </c>
      <c r="BK75" s="29"/>
      <c r="BL75" s="29">
        <v>11.92</v>
      </c>
      <c r="BM75" s="85">
        <v>6.88</v>
      </c>
    </row>
    <row r="76" spans="1:65" x14ac:dyDescent="0.25">
      <c r="A76" s="38" t="s">
        <v>173</v>
      </c>
      <c r="B76" s="132">
        <v>0.30208333333333331</v>
      </c>
      <c r="C76" s="29">
        <v>15</v>
      </c>
      <c r="D76" s="84">
        <v>80</v>
      </c>
      <c r="E76" s="84">
        <v>1.2</v>
      </c>
      <c r="F76" s="84">
        <v>0.4</v>
      </c>
      <c r="G76" s="29">
        <v>11</v>
      </c>
      <c r="H76" s="29">
        <v>10</v>
      </c>
      <c r="I76" s="29">
        <v>8.5</v>
      </c>
      <c r="J76" s="29">
        <v>3000</v>
      </c>
      <c r="K76" s="29">
        <v>15000</v>
      </c>
      <c r="L76" s="29">
        <v>60</v>
      </c>
      <c r="M76" s="29">
        <v>575</v>
      </c>
      <c r="N76" s="85">
        <v>7.16</v>
      </c>
      <c r="O76" s="129">
        <v>0.30555555555555552</v>
      </c>
      <c r="P76" s="29">
        <v>0.5</v>
      </c>
      <c r="Q76" s="29">
        <v>1</v>
      </c>
      <c r="R76" s="29">
        <v>0.97</v>
      </c>
      <c r="S76" s="29">
        <v>0.4</v>
      </c>
      <c r="T76" s="29">
        <v>1.2</v>
      </c>
      <c r="U76" s="29">
        <v>11</v>
      </c>
      <c r="V76" s="29">
        <v>8.1</v>
      </c>
      <c r="W76" s="29">
        <v>1.6</v>
      </c>
      <c r="X76" s="29">
        <v>8.1999999999999993</v>
      </c>
      <c r="Y76" s="29">
        <v>0.15</v>
      </c>
      <c r="Z76" s="29">
        <v>502</v>
      </c>
      <c r="AA76" s="85">
        <v>7.08</v>
      </c>
      <c r="AB76" s="168"/>
      <c r="AC76" s="168"/>
      <c r="AD76" s="169"/>
      <c r="AE76" s="168"/>
      <c r="AF76" s="169"/>
      <c r="AG76" s="170"/>
      <c r="AH76" s="168"/>
      <c r="AI76" s="168"/>
      <c r="AJ76" s="169"/>
      <c r="AK76" s="170"/>
      <c r="AL76" s="168"/>
      <c r="AM76" s="171"/>
      <c r="AN76" s="129">
        <v>0.34027777777777773</v>
      </c>
      <c r="AO76" s="29">
        <v>0.5</v>
      </c>
      <c r="AP76" s="29">
        <v>16</v>
      </c>
      <c r="AQ76" s="29">
        <v>1.4999999999999999E-2</v>
      </c>
      <c r="AR76" s="29">
        <v>0.4</v>
      </c>
      <c r="AS76" s="29">
        <v>0.36</v>
      </c>
      <c r="AT76" s="29">
        <v>4.8000000000000001E-2</v>
      </c>
      <c r="AU76" s="29">
        <v>1.0999999999999999E-2</v>
      </c>
      <c r="AV76" s="29">
        <v>3700</v>
      </c>
      <c r="AW76" s="29">
        <v>2100</v>
      </c>
      <c r="AX76" s="29">
        <v>3.6</v>
      </c>
      <c r="AY76" s="29">
        <v>1370</v>
      </c>
      <c r="AZ76" s="85">
        <v>6.18</v>
      </c>
      <c r="BA76" s="129">
        <v>0.33333333333333331</v>
      </c>
      <c r="BB76" s="29">
        <v>0.5</v>
      </c>
      <c r="BC76" s="29">
        <v>19</v>
      </c>
      <c r="BD76" s="29">
        <v>7.8E-2</v>
      </c>
      <c r="BE76" s="29">
        <v>0.4</v>
      </c>
      <c r="BF76" s="29">
        <v>0.33</v>
      </c>
      <c r="BG76" s="29">
        <v>4.8000000000000001E-2</v>
      </c>
      <c r="BH76" s="29">
        <v>2.3E-2</v>
      </c>
      <c r="BI76" s="29">
        <v>3900</v>
      </c>
      <c r="BJ76" s="29">
        <v>2700</v>
      </c>
      <c r="BK76" s="29">
        <v>4.3</v>
      </c>
      <c r="BL76" s="29">
        <v>2.3199999999999998</v>
      </c>
      <c r="BM76" s="85">
        <v>6.27</v>
      </c>
    </row>
    <row r="77" spans="1:65" x14ac:dyDescent="0.25">
      <c r="A77" s="38" t="s">
        <v>174</v>
      </c>
      <c r="B77" s="132">
        <v>0.3888888888888889</v>
      </c>
      <c r="C77" s="29"/>
      <c r="D77" s="84"/>
      <c r="E77" s="84"/>
      <c r="F77" s="84">
        <v>1.4</v>
      </c>
      <c r="G77" s="29"/>
      <c r="H77" s="29"/>
      <c r="I77" s="29"/>
      <c r="J77" s="29">
        <v>17000</v>
      </c>
      <c r="K77" s="29">
        <v>3300</v>
      </c>
      <c r="L77" s="29"/>
      <c r="M77" s="29">
        <v>564</v>
      </c>
      <c r="N77" s="85">
        <v>6.85</v>
      </c>
      <c r="O77" s="129">
        <v>0.3923611111111111</v>
      </c>
      <c r="P77" s="29"/>
      <c r="Q77" s="29"/>
      <c r="R77" s="29"/>
      <c r="S77" s="29">
        <v>1.2</v>
      </c>
      <c r="T77" s="29"/>
      <c r="U77" s="29"/>
      <c r="V77" s="29"/>
      <c r="W77" s="29">
        <v>1.6</v>
      </c>
      <c r="X77" s="29">
        <v>1.6</v>
      </c>
      <c r="Y77" s="29"/>
      <c r="Z77" s="29">
        <v>550</v>
      </c>
      <c r="AA77" s="85">
        <v>6.94</v>
      </c>
      <c r="AB77" s="168"/>
      <c r="AC77" s="168"/>
      <c r="AD77" s="169"/>
      <c r="AE77" s="168"/>
      <c r="AF77" s="169"/>
      <c r="AG77" s="170"/>
      <c r="AH77" s="168"/>
      <c r="AI77" s="168"/>
      <c r="AJ77" s="169"/>
      <c r="AK77" s="170"/>
      <c r="AL77" s="168"/>
      <c r="AM77" s="171"/>
      <c r="AN77" s="129">
        <v>0.38194444444444442</v>
      </c>
      <c r="AO77" s="29"/>
      <c r="AP77" s="29"/>
      <c r="AQ77" s="29"/>
      <c r="AR77" s="29">
        <v>0.4</v>
      </c>
      <c r="AS77" s="29"/>
      <c r="AT77" s="29"/>
      <c r="AU77" s="29"/>
      <c r="AV77" s="29">
        <v>8700</v>
      </c>
      <c r="AW77" s="29">
        <v>5600</v>
      </c>
      <c r="AX77" s="29"/>
      <c r="AY77" s="29">
        <v>572</v>
      </c>
      <c r="AZ77" s="85">
        <v>6.08</v>
      </c>
      <c r="BA77" s="129">
        <v>0.375</v>
      </c>
      <c r="BB77" s="29"/>
      <c r="BC77" s="29"/>
      <c r="BD77" s="29"/>
      <c r="BE77" s="29">
        <v>0.4</v>
      </c>
      <c r="BF77" s="29"/>
      <c r="BG77" s="29"/>
      <c r="BH77" s="29"/>
      <c r="BI77" s="29">
        <v>13000</v>
      </c>
      <c r="BJ77" s="29">
        <v>7800</v>
      </c>
      <c r="BK77" s="29"/>
      <c r="BL77" s="29">
        <v>2.65</v>
      </c>
      <c r="BM77" s="85">
        <v>6.45</v>
      </c>
    </row>
    <row r="78" spans="1:65" x14ac:dyDescent="0.25">
      <c r="A78" s="38" t="s">
        <v>175</v>
      </c>
      <c r="B78" s="129">
        <v>0.3576388888888889</v>
      </c>
      <c r="C78" s="29">
        <v>17</v>
      </c>
      <c r="D78" s="84">
        <v>59</v>
      </c>
      <c r="E78" s="84">
        <v>1.7</v>
      </c>
      <c r="F78" s="84">
        <v>0.4</v>
      </c>
      <c r="G78" s="29">
        <v>7</v>
      </c>
      <c r="H78" s="29">
        <v>4.9000000000000004</v>
      </c>
      <c r="I78" s="29">
        <v>3.9</v>
      </c>
      <c r="J78" s="29">
        <v>3400</v>
      </c>
      <c r="K78" s="29">
        <v>14000</v>
      </c>
      <c r="L78" s="29">
        <v>39</v>
      </c>
      <c r="M78" s="29">
        <v>479</v>
      </c>
      <c r="N78" s="85">
        <v>6.65</v>
      </c>
      <c r="O78" s="129">
        <v>0.36458333333333331</v>
      </c>
      <c r="P78" s="29">
        <v>0.6</v>
      </c>
      <c r="Q78" s="29">
        <v>1</v>
      </c>
      <c r="R78" s="29">
        <v>1.8</v>
      </c>
      <c r="S78" s="29">
        <v>0.4</v>
      </c>
      <c r="T78" s="29">
        <v>0.61</v>
      </c>
      <c r="U78" s="29">
        <v>3.8</v>
      </c>
      <c r="V78" s="29">
        <v>3.8</v>
      </c>
      <c r="W78" s="29">
        <v>1.6</v>
      </c>
      <c r="X78" s="29">
        <v>3.3</v>
      </c>
      <c r="Y78" s="29">
        <v>0.3</v>
      </c>
      <c r="Z78" s="29">
        <v>432</v>
      </c>
      <c r="AA78" s="85">
        <v>6.73</v>
      </c>
      <c r="AB78" s="168"/>
      <c r="AC78" s="168"/>
      <c r="AD78" s="169"/>
      <c r="AE78" s="168"/>
      <c r="AF78" s="169"/>
      <c r="AG78" s="170"/>
      <c r="AH78" s="168"/>
      <c r="AI78" s="168"/>
      <c r="AJ78" s="169"/>
      <c r="AK78" s="170"/>
      <c r="AL78" s="168"/>
      <c r="AM78" s="171"/>
      <c r="AN78" s="129">
        <v>0.375</v>
      </c>
      <c r="AO78" s="29">
        <v>0.9</v>
      </c>
      <c r="AP78" s="29">
        <v>1.2</v>
      </c>
      <c r="AQ78" s="29">
        <v>0.18</v>
      </c>
      <c r="AR78" s="29">
        <v>0.4</v>
      </c>
      <c r="AS78" s="29">
        <v>0.35</v>
      </c>
      <c r="AT78" s="29">
        <v>2.5999999999999999E-2</v>
      </c>
      <c r="AU78" s="29">
        <v>8.9999999999999993E-3</v>
      </c>
      <c r="AV78" s="29">
        <v>58</v>
      </c>
      <c r="AW78" s="29">
        <v>88</v>
      </c>
      <c r="AX78" s="29">
        <v>4.3</v>
      </c>
      <c r="AY78" s="29">
        <v>187.8</v>
      </c>
      <c r="AZ78" s="85">
        <v>6.3</v>
      </c>
      <c r="BA78" s="129">
        <v>0.37152777777777773</v>
      </c>
      <c r="BB78" s="29">
        <v>0.5</v>
      </c>
      <c r="BC78" s="29">
        <v>7.4</v>
      </c>
      <c r="BD78" s="29">
        <v>0.18</v>
      </c>
      <c r="BE78" s="29">
        <v>0.4</v>
      </c>
      <c r="BF78" s="29">
        <v>0.31</v>
      </c>
      <c r="BG78" s="29">
        <v>4.3999999999999997E-2</v>
      </c>
      <c r="BH78" s="29">
        <v>1.2999999999999999E-2</v>
      </c>
      <c r="BI78" s="29">
        <v>82</v>
      </c>
      <c r="BJ78" s="29">
        <v>110</v>
      </c>
      <c r="BK78" s="29">
        <v>6</v>
      </c>
      <c r="BL78" s="29">
        <v>978</v>
      </c>
      <c r="BM78" s="85">
        <v>6.77</v>
      </c>
    </row>
    <row r="79" spans="1:65" x14ac:dyDescent="0.25">
      <c r="A79" s="38" t="s">
        <v>176</v>
      </c>
      <c r="B79" s="129">
        <v>0.35972222222222222</v>
      </c>
      <c r="C79" s="29"/>
      <c r="D79" s="84"/>
      <c r="E79" s="84"/>
      <c r="F79" s="84">
        <v>0.4</v>
      </c>
      <c r="G79" s="29"/>
      <c r="H79" s="29"/>
      <c r="I79" s="29"/>
      <c r="J79" s="29">
        <v>210</v>
      </c>
      <c r="K79" s="29">
        <v>910</v>
      </c>
      <c r="L79" s="29"/>
      <c r="M79" s="29">
        <v>314</v>
      </c>
      <c r="N79" s="85">
        <v>7.21</v>
      </c>
      <c r="O79" s="129">
        <v>0.3576388888888889</v>
      </c>
      <c r="P79" s="29"/>
      <c r="Q79" s="29"/>
      <c r="R79" s="29"/>
      <c r="S79" s="29">
        <v>0.4</v>
      </c>
      <c r="T79" s="29"/>
      <c r="U79" s="29"/>
      <c r="V79" s="29"/>
      <c r="W79" s="29">
        <v>1.6</v>
      </c>
      <c r="X79" s="29">
        <v>1.6</v>
      </c>
      <c r="Y79" s="29"/>
      <c r="Z79" s="29">
        <v>385</v>
      </c>
      <c r="AA79" s="85">
        <v>7.27</v>
      </c>
      <c r="AB79" s="168"/>
      <c r="AC79" s="168"/>
      <c r="AD79" s="169"/>
      <c r="AE79" s="168"/>
      <c r="AF79" s="169"/>
      <c r="AG79" s="170"/>
      <c r="AH79" s="168"/>
      <c r="AI79" s="168"/>
      <c r="AJ79" s="169"/>
      <c r="AK79" s="170"/>
      <c r="AL79" s="168"/>
      <c r="AM79" s="171"/>
      <c r="AN79" s="129">
        <v>0.36805555555555558</v>
      </c>
      <c r="AO79" s="29"/>
      <c r="AP79" s="29"/>
      <c r="AQ79" s="29"/>
      <c r="AR79" s="29">
        <v>0.4</v>
      </c>
      <c r="AS79" s="29"/>
      <c r="AT79" s="29"/>
      <c r="AU79" s="29"/>
      <c r="AV79" s="29">
        <v>8.1999999999999993</v>
      </c>
      <c r="AW79" s="29">
        <v>70</v>
      </c>
      <c r="AX79" s="29"/>
      <c r="AY79" s="29">
        <v>316</v>
      </c>
      <c r="AZ79" s="85">
        <v>7.2</v>
      </c>
      <c r="BA79" s="129">
        <v>0.36458333333333331</v>
      </c>
      <c r="BB79" s="29"/>
      <c r="BC79" s="29"/>
      <c r="BD79" s="29"/>
      <c r="BE79" s="29">
        <v>0.4</v>
      </c>
      <c r="BF79" s="29"/>
      <c r="BG79" s="29"/>
      <c r="BH79" s="29"/>
      <c r="BI79" s="29">
        <v>11</v>
      </c>
      <c r="BJ79" s="29">
        <v>150</v>
      </c>
      <c r="BK79" s="29"/>
      <c r="BL79" s="29">
        <v>557</v>
      </c>
      <c r="BM79" s="85">
        <v>7.01</v>
      </c>
    </row>
    <row r="80" spans="1:65" x14ac:dyDescent="0.25">
      <c r="A80" s="38" t="s">
        <v>177</v>
      </c>
      <c r="B80" s="129">
        <v>0.3298611111111111</v>
      </c>
      <c r="C80" s="29">
        <v>26</v>
      </c>
      <c r="D80" s="84">
        <v>49</v>
      </c>
      <c r="E80" s="84">
        <v>2.4</v>
      </c>
      <c r="F80" s="84">
        <v>0.4</v>
      </c>
      <c r="G80" s="29">
        <v>4.5999999999999996</v>
      </c>
      <c r="H80" s="29">
        <v>4.2</v>
      </c>
      <c r="I80" s="29">
        <v>2.8</v>
      </c>
      <c r="J80" s="29">
        <v>200</v>
      </c>
      <c r="K80" s="29">
        <v>4300</v>
      </c>
      <c r="L80" s="29">
        <v>29</v>
      </c>
      <c r="M80" s="29">
        <v>377</v>
      </c>
      <c r="N80" s="85">
        <v>7.46</v>
      </c>
      <c r="O80" s="129">
        <v>0.33333333333333331</v>
      </c>
      <c r="P80" s="29">
        <v>0.65</v>
      </c>
      <c r="Q80" s="29">
        <v>2.2000000000000002</v>
      </c>
      <c r="R80" s="29">
        <v>2.7</v>
      </c>
      <c r="S80" s="29">
        <v>0.4</v>
      </c>
      <c r="T80" s="29">
        <v>0.72</v>
      </c>
      <c r="U80" s="29">
        <v>3.1</v>
      </c>
      <c r="V80" s="29">
        <v>2.9</v>
      </c>
      <c r="W80" s="29">
        <v>1.6</v>
      </c>
      <c r="X80" s="29">
        <v>1.6</v>
      </c>
      <c r="Y80" s="29">
        <v>0.2</v>
      </c>
      <c r="Z80" s="29">
        <v>369</v>
      </c>
      <c r="AA80" s="85">
        <v>7.57</v>
      </c>
      <c r="AB80" s="168"/>
      <c r="AC80" s="168"/>
      <c r="AD80" s="169"/>
      <c r="AE80" s="168"/>
      <c r="AF80" s="169"/>
      <c r="AG80" s="170"/>
      <c r="AH80" s="168"/>
      <c r="AI80" s="168"/>
      <c r="AJ80" s="169"/>
      <c r="AK80" s="170"/>
      <c r="AL80" s="168"/>
      <c r="AM80" s="171"/>
      <c r="AN80" s="129">
        <v>0.34375</v>
      </c>
      <c r="AO80" s="29">
        <v>0.55000000000000004</v>
      </c>
      <c r="AP80" s="29">
        <v>3.8</v>
      </c>
      <c r="AQ80" s="29">
        <v>0.12</v>
      </c>
      <c r="AR80" s="29">
        <v>0.4</v>
      </c>
      <c r="AS80" s="29">
        <v>0.24</v>
      </c>
      <c r="AT80" s="29">
        <v>1.4E-2</v>
      </c>
      <c r="AU80" s="29">
        <v>7.0000000000000001E-3</v>
      </c>
      <c r="AV80" s="29">
        <v>20</v>
      </c>
      <c r="AW80" s="29">
        <v>130</v>
      </c>
      <c r="AX80" s="29">
        <v>3.8</v>
      </c>
      <c r="AY80" s="29">
        <v>176.3</v>
      </c>
      <c r="AZ80" s="85">
        <v>7.44</v>
      </c>
      <c r="BA80" s="136">
        <v>0.34027777777777773</v>
      </c>
      <c r="BB80" s="29">
        <v>0.57999999999999996</v>
      </c>
      <c r="BC80" s="29">
        <v>5</v>
      </c>
      <c r="BD80" s="29">
        <v>0.13</v>
      </c>
      <c r="BE80" s="29">
        <v>0.4</v>
      </c>
      <c r="BF80" s="29">
        <v>0.23</v>
      </c>
      <c r="BG80" s="29">
        <v>1.4E-2</v>
      </c>
      <c r="BH80" s="29">
        <v>8.0000000000000002E-3</v>
      </c>
      <c r="BI80" s="29">
        <v>50</v>
      </c>
      <c r="BJ80" s="29">
        <v>830</v>
      </c>
      <c r="BK80" s="29">
        <v>3.6</v>
      </c>
      <c r="BL80" s="29">
        <v>341</v>
      </c>
      <c r="BM80" s="85">
        <v>7.28</v>
      </c>
    </row>
    <row r="81" spans="1:65" x14ac:dyDescent="0.25">
      <c r="A81" s="111" t="s">
        <v>178</v>
      </c>
      <c r="B81" s="130">
        <v>0.38194444444444442</v>
      </c>
      <c r="C81" s="74"/>
      <c r="D81" s="84"/>
      <c r="E81" s="84"/>
      <c r="F81" s="84">
        <v>0.4</v>
      </c>
      <c r="G81" s="29"/>
      <c r="H81" s="29"/>
      <c r="I81" s="29"/>
      <c r="J81" s="29">
        <v>81</v>
      </c>
      <c r="K81" s="29">
        <v>290</v>
      </c>
      <c r="L81" s="29"/>
      <c r="M81" s="29">
        <v>441</v>
      </c>
      <c r="N81" s="85">
        <v>7.78</v>
      </c>
      <c r="O81" s="129">
        <v>0.37847222222222227</v>
      </c>
      <c r="P81" s="29"/>
      <c r="Q81" s="29"/>
      <c r="R81" s="29"/>
      <c r="S81" s="29">
        <v>0.4</v>
      </c>
      <c r="T81" s="29"/>
      <c r="U81" s="29"/>
      <c r="V81" s="29"/>
      <c r="W81" s="29">
        <v>1.6</v>
      </c>
      <c r="X81" s="29">
        <v>1.6</v>
      </c>
      <c r="Y81" s="29"/>
      <c r="Z81" s="29">
        <v>446</v>
      </c>
      <c r="AA81" s="85">
        <v>7.65</v>
      </c>
      <c r="AB81" s="168"/>
      <c r="AC81" s="168"/>
      <c r="AD81" s="169"/>
      <c r="AE81" s="168"/>
      <c r="AF81" s="169"/>
      <c r="AG81" s="170"/>
      <c r="AH81" s="168"/>
      <c r="AI81" s="168"/>
      <c r="AJ81" s="169"/>
      <c r="AK81" s="170"/>
      <c r="AL81" s="168"/>
      <c r="AM81" s="171"/>
      <c r="AN81" s="129">
        <v>0.39583333333333331</v>
      </c>
      <c r="AO81" s="29"/>
      <c r="AP81" s="29"/>
      <c r="AQ81" s="29"/>
      <c r="AR81" s="29">
        <v>0.4</v>
      </c>
      <c r="AS81" s="29"/>
      <c r="AT81" s="29"/>
      <c r="AU81" s="29"/>
      <c r="AV81" s="29">
        <v>98</v>
      </c>
      <c r="AW81" s="29">
        <v>1500</v>
      </c>
      <c r="AX81" s="29"/>
      <c r="AY81" s="29">
        <v>929</v>
      </c>
      <c r="AZ81" s="85">
        <v>7.24</v>
      </c>
      <c r="BA81" s="129">
        <v>0.3888888888888889</v>
      </c>
      <c r="BB81" s="29"/>
      <c r="BC81" s="29"/>
      <c r="BD81" s="29"/>
      <c r="BE81" s="29">
        <v>0.4</v>
      </c>
      <c r="BF81" s="29"/>
      <c r="BG81" s="29"/>
      <c r="BH81" s="29"/>
      <c r="BI81" s="29">
        <v>300</v>
      </c>
      <c r="BJ81" s="29">
        <v>110</v>
      </c>
      <c r="BK81" s="29"/>
      <c r="BL81" s="29">
        <v>1116</v>
      </c>
      <c r="BM81" s="85">
        <v>7.09</v>
      </c>
    </row>
    <row r="82" spans="1:65" x14ac:dyDescent="0.25">
      <c r="A82" s="111" t="s">
        <v>179</v>
      </c>
      <c r="B82" s="130">
        <v>0.36458333333333331</v>
      </c>
      <c r="C82" s="74">
        <v>20</v>
      </c>
      <c r="D82" s="84">
        <v>140</v>
      </c>
      <c r="E82" s="84">
        <v>2.9</v>
      </c>
      <c r="F82" s="84">
        <v>0.4</v>
      </c>
      <c r="G82" s="29">
        <v>12</v>
      </c>
      <c r="H82" s="29">
        <v>8</v>
      </c>
      <c r="I82" s="29">
        <v>6</v>
      </c>
      <c r="J82" s="29">
        <v>3700</v>
      </c>
      <c r="K82" s="29">
        <v>9000</v>
      </c>
      <c r="L82" s="29">
        <v>150</v>
      </c>
      <c r="M82" s="29">
        <v>524</v>
      </c>
      <c r="N82" s="85">
        <v>8.3000000000000007</v>
      </c>
      <c r="O82" s="129">
        <v>0.36805555555555558</v>
      </c>
      <c r="P82" s="29">
        <v>0.5</v>
      </c>
      <c r="Q82" s="29">
        <v>1</v>
      </c>
      <c r="R82" s="29">
        <v>3</v>
      </c>
      <c r="S82" s="29">
        <v>0.4</v>
      </c>
      <c r="T82" s="29">
        <v>0.93</v>
      </c>
      <c r="U82" s="29">
        <v>5.8</v>
      </c>
      <c r="V82" s="29">
        <v>5.3</v>
      </c>
      <c r="W82" s="29">
        <v>4.9000000000000004</v>
      </c>
      <c r="X82" s="29">
        <v>1.6</v>
      </c>
      <c r="Y82" s="29">
        <v>0.2</v>
      </c>
      <c r="Z82" s="29">
        <v>510</v>
      </c>
      <c r="AA82" s="85">
        <v>8.34</v>
      </c>
      <c r="AB82" s="168"/>
      <c r="AC82" s="168"/>
      <c r="AD82" s="169"/>
      <c r="AE82" s="168"/>
      <c r="AF82" s="169"/>
      <c r="AG82" s="170"/>
      <c r="AH82" s="168"/>
      <c r="AI82" s="168"/>
      <c r="AJ82" s="169"/>
      <c r="AK82" s="170"/>
      <c r="AL82" s="168"/>
      <c r="AM82" s="171"/>
      <c r="AN82" s="129">
        <v>0.38194444444444442</v>
      </c>
      <c r="AO82" s="29">
        <v>0.5</v>
      </c>
      <c r="AP82" s="29">
        <v>4</v>
      </c>
      <c r="AQ82" s="29">
        <v>0.01</v>
      </c>
      <c r="AR82" s="29">
        <v>0.4</v>
      </c>
      <c r="AS82" s="29">
        <v>0.19</v>
      </c>
      <c r="AT82" s="29">
        <v>5.0999999999999997E-2</v>
      </c>
      <c r="AU82" s="29">
        <v>1.2999999999999999E-2</v>
      </c>
      <c r="AV82" s="29">
        <v>100</v>
      </c>
      <c r="AW82" s="29">
        <v>130</v>
      </c>
      <c r="AX82" s="29">
        <v>2.8</v>
      </c>
      <c r="AY82" s="29">
        <v>936</v>
      </c>
      <c r="AZ82" s="85">
        <v>7.97</v>
      </c>
      <c r="BA82" s="129">
        <v>0.375</v>
      </c>
      <c r="BB82" s="29">
        <v>0.5</v>
      </c>
      <c r="BC82" s="29">
        <v>7.8</v>
      </c>
      <c r="BD82" s="29">
        <v>1.4E-2</v>
      </c>
      <c r="BE82" s="29">
        <v>0.4</v>
      </c>
      <c r="BF82" s="29">
        <v>0.18</v>
      </c>
      <c r="BG82" s="29">
        <v>0.04</v>
      </c>
      <c r="BH82" s="29">
        <v>1.9E-2</v>
      </c>
      <c r="BI82" s="29">
        <v>140</v>
      </c>
      <c r="BJ82" s="29">
        <v>280</v>
      </c>
      <c r="BK82" s="29">
        <v>3.7</v>
      </c>
      <c r="BL82" s="29">
        <v>1252</v>
      </c>
      <c r="BM82" s="85">
        <v>7.57</v>
      </c>
    </row>
    <row r="83" spans="1:65" x14ac:dyDescent="0.25">
      <c r="A83" s="111" t="s">
        <v>180</v>
      </c>
      <c r="B83" s="130">
        <v>0.67361111111111116</v>
      </c>
      <c r="C83" s="74"/>
      <c r="D83" s="84"/>
      <c r="E83" s="84"/>
      <c r="F83" s="84">
        <v>0.4</v>
      </c>
      <c r="G83" s="29"/>
      <c r="H83" s="29"/>
      <c r="I83" s="29"/>
      <c r="J83" s="29">
        <v>1700</v>
      </c>
      <c r="K83" s="29">
        <v>5900</v>
      </c>
      <c r="L83" s="29"/>
      <c r="M83" s="29">
        <v>517</v>
      </c>
      <c r="N83" s="85">
        <v>9.14</v>
      </c>
      <c r="O83" s="73">
        <v>0.67013888888888884</v>
      </c>
      <c r="P83" s="29"/>
      <c r="Q83" s="29"/>
      <c r="R83" s="29"/>
      <c r="S83" s="29">
        <v>0.4</v>
      </c>
      <c r="T83" s="29"/>
      <c r="U83" s="29"/>
      <c r="V83" s="29"/>
      <c r="W83" s="29">
        <v>1.6</v>
      </c>
      <c r="X83" s="29">
        <v>1.6</v>
      </c>
      <c r="Y83" s="29"/>
      <c r="Z83" s="29">
        <v>532</v>
      </c>
      <c r="AA83" s="85">
        <v>8.59</v>
      </c>
      <c r="AB83" s="168"/>
      <c r="AC83" s="168"/>
      <c r="AD83" s="169"/>
      <c r="AE83" s="168"/>
      <c r="AF83" s="169"/>
      <c r="AG83" s="170"/>
      <c r="AH83" s="168"/>
      <c r="AI83" s="168"/>
      <c r="AJ83" s="169"/>
      <c r="AK83" s="170"/>
      <c r="AL83" s="168"/>
      <c r="AM83" s="171"/>
      <c r="AN83" s="73">
        <v>0.67013888888888884</v>
      </c>
      <c r="AO83" s="29"/>
      <c r="AP83" s="29"/>
      <c r="AQ83" s="29"/>
      <c r="AR83" s="29">
        <v>0.4</v>
      </c>
      <c r="AS83" s="29"/>
      <c r="AT83" s="29"/>
      <c r="AU83" s="29"/>
      <c r="AV83" s="29"/>
      <c r="AW83" s="29"/>
      <c r="AX83" s="29"/>
      <c r="AY83" s="29">
        <v>227</v>
      </c>
      <c r="AZ83" s="85">
        <v>8.17</v>
      </c>
      <c r="BA83" s="73">
        <v>0.66666666666666663</v>
      </c>
      <c r="BB83" s="29"/>
      <c r="BC83" s="29"/>
      <c r="BD83" s="29"/>
      <c r="BE83" s="29">
        <v>0.4</v>
      </c>
      <c r="BF83" s="29"/>
      <c r="BG83" s="29"/>
      <c r="BH83" s="29"/>
      <c r="BI83" s="29"/>
      <c r="BJ83" s="29"/>
      <c r="BK83" s="29"/>
      <c r="BL83" s="29">
        <v>276</v>
      </c>
      <c r="BM83" s="85">
        <v>6.09</v>
      </c>
    </row>
    <row r="84" spans="1:65" x14ac:dyDescent="0.25">
      <c r="A84" s="111" t="s">
        <v>181</v>
      </c>
      <c r="B84" s="130">
        <v>0.72916666666666663</v>
      </c>
      <c r="C84" s="74"/>
      <c r="D84" s="84"/>
      <c r="E84" s="84"/>
      <c r="F84" s="84">
        <v>2.9</v>
      </c>
      <c r="G84" s="29"/>
      <c r="H84" s="29"/>
      <c r="I84" s="29"/>
      <c r="J84" s="29">
        <v>6000</v>
      </c>
      <c r="K84" s="29">
        <v>24000</v>
      </c>
      <c r="L84" s="29"/>
      <c r="M84" s="29">
        <v>615</v>
      </c>
      <c r="N84" s="85">
        <v>8.8699999999999992</v>
      </c>
      <c r="O84" s="73">
        <v>0.73263888888888884</v>
      </c>
      <c r="P84" s="29"/>
      <c r="Q84" s="29"/>
      <c r="R84" s="29"/>
      <c r="S84" s="29">
        <v>0.51</v>
      </c>
      <c r="T84" s="29"/>
      <c r="U84" s="29"/>
      <c r="V84" s="29"/>
      <c r="W84" s="29">
        <v>1.6</v>
      </c>
      <c r="X84" s="29">
        <v>9.8000000000000007</v>
      </c>
      <c r="Y84" s="29"/>
      <c r="Z84" s="29">
        <v>606</v>
      </c>
      <c r="AA84" s="85">
        <v>8.3000000000000007</v>
      </c>
      <c r="AB84" s="168"/>
      <c r="AC84" s="168"/>
      <c r="AD84" s="169"/>
      <c r="AE84" s="168"/>
      <c r="AF84" s="169"/>
      <c r="AG84" s="170"/>
      <c r="AH84" s="168"/>
      <c r="AI84" s="168"/>
      <c r="AJ84" s="169"/>
      <c r="AK84" s="170"/>
      <c r="AL84" s="168"/>
      <c r="AM84" s="171"/>
      <c r="AN84" s="73">
        <v>0.73958333333333337</v>
      </c>
      <c r="AO84" s="29"/>
      <c r="AP84" s="29"/>
      <c r="AQ84" s="29"/>
      <c r="AR84" s="29">
        <v>0.4</v>
      </c>
      <c r="AS84" s="29"/>
      <c r="AT84" s="29"/>
      <c r="AU84" s="29"/>
      <c r="AV84" s="29">
        <v>54</v>
      </c>
      <c r="AW84" s="29">
        <v>680</v>
      </c>
      <c r="AX84" s="29"/>
      <c r="AY84" s="29">
        <v>1370</v>
      </c>
      <c r="AZ84" s="85">
        <v>7.73</v>
      </c>
      <c r="BA84" s="73">
        <v>0.74305555555555547</v>
      </c>
      <c r="BB84" s="29"/>
      <c r="BC84" s="29"/>
      <c r="BD84" s="29"/>
      <c r="BE84" s="29">
        <v>0.4</v>
      </c>
      <c r="BF84" s="29"/>
      <c r="BG84" s="29"/>
      <c r="BH84" s="29"/>
      <c r="BI84" s="29">
        <v>200</v>
      </c>
      <c r="BJ84" s="29">
        <v>730</v>
      </c>
      <c r="BK84" s="29"/>
      <c r="BL84" s="29">
        <v>10.18</v>
      </c>
      <c r="BM84" s="85">
        <v>6.55</v>
      </c>
    </row>
    <row r="85" spans="1:65" x14ac:dyDescent="0.25">
      <c r="A85" s="111" t="s">
        <v>182</v>
      </c>
      <c r="B85" s="130"/>
      <c r="C85" s="74"/>
      <c r="D85" s="84"/>
      <c r="E85" s="84"/>
      <c r="F85" s="84">
        <v>10</v>
      </c>
      <c r="G85" s="29"/>
      <c r="H85" s="29"/>
      <c r="I85" s="29"/>
      <c r="J85" s="29">
        <v>17000</v>
      </c>
      <c r="K85" s="29">
        <v>14000</v>
      </c>
      <c r="L85" s="29"/>
      <c r="M85" s="29"/>
      <c r="N85" s="85"/>
      <c r="O85" s="86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85"/>
      <c r="AB85" s="168"/>
      <c r="AC85" s="168"/>
      <c r="AD85" s="169"/>
      <c r="AE85" s="168"/>
      <c r="AF85" s="169"/>
      <c r="AG85" s="170"/>
      <c r="AH85" s="168"/>
      <c r="AI85" s="168"/>
      <c r="AJ85" s="169"/>
      <c r="AK85" s="170"/>
      <c r="AL85" s="168"/>
      <c r="AM85" s="171"/>
      <c r="AN85" s="86"/>
      <c r="AO85" s="29"/>
      <c r="AP85" s="29"/>
      <c r="AQ85" s="29"/>
      <c r="AR85" s="29">
        <v>0.4</v>
      </c>
      <c r="AS85" s="29"/>
      <c r="AT85" s="29"/>
      <c r="AU85" s="29"/>
      <c r="AV85" s="29">
        <v>200</v>
      </c>
      <c r="AW85" s="29">
        <v>360</v>
      </c>
      <c r="AX85" s="29"/>
      <c r="AY85" s="29"/>
      <c r="AZ85" s="85"/>
      <c r="BA85" s="86"/>
      <c r="BB85" s="29"/>
      <c r="BC85" s="29"/>
      <c r="BD85" s="29"/>
      <c r="BE85" s="29">
        <v>0.4</v>
      </c>
      <c r="BF85" s="29"/>
      <c r="BG85" s="29"/>
      <c r="BH85" s="29"/>
      <c r="BI85" s="29">
        <v>390</v>
      </c>
      <c r="BJ85" s="29">
        <v>970</v>
      </c>
      <c r="BK85" s="29"/>
      <c r="BL85" s="29"/>
      <c r="BM85" s="85"/>
    </row>
    <row r="86" spans="1:65" x14ac:dyDescent="0.25">
      <c r="A86" s="111" t="s">
        <v>183</v>
      </c>
      <c r="B86" s="130"/>
      <c r="C86" s="74"/>
      <c r="D86" s="84"/>
      <c r="E86" s="84"/>
      <c r="F86" s="84" t="s">
        <v>80</v>
      </c>
      <c r="G86" s="29"/>
      <c r="H86" s="29"/>
      <c r="I86" s="29"/>
      <c r="J86" s="29"/>
      <c r="K86" s="29"/>
      <c r="L86" s="29"/>
      <c r="M86" s="29"/>
      <c r="N86" s="85"/>
      <c r="O86" s="73">
        <v>0.45833333333333331</v>
      </c>
      <c r="P86" s="29"/>
      <c r="Q86" s="29"/>
      <c r="R86" s="29"/>
      <c r="S86" s="29">
        <v>14</v>
      </c>
      <c r="T86" s="29"/>
      <c r="U86" s="29"/>
      <c r="V86" s="29"/>
      <c r="W86" s="29">
        <v>1.6</v>
      </c>
      <c r="X86" s="29">
        <v>1.6</v>
      </c>
      <c r="Y86" s="29"/>
      <c r="Z86" s="29">
        <v>660</v>
      </c>
      <c r="AA86" s="85">
        <v>7.62</v>
      </c>
      <c r="AB86" s="168"/>
      <c r="AC86" s="168"/>
      <c r="AD86" s="169"/>
      <c r="AE86" s="168"/>
      <c r="AF86" s="169"/>
      <c r="AG86" s="170"/>
      <c r="AH86" s="168"/>
      <c r="AI86" s="168"/>
      <c r="AJ86" s="169"/>
      <c r="AK86" s="170"/>
      <c r="AL86" s="168"/>
      <c r="AM86" s="171"/>
      <c r="AN86" s="1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85"/>
      <c r="BA86" s="1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85"/>
    </row>
    <row r="87" spans="1:65" x14ac:dyDescent="0.25">
      <c r="A87" s="111" t="s">
        <v>184</v>
      </c>
      <c r="B87" s="130">
        <v>0.60416666666666663</v>
      </c>
      <c r="C87" s="74"/>
      <c r="D87" s="84"/>
      <c r="E87" s="84"/>
      <c r="F87" s="84">
        <v>39</v>
      </c>
      <c r="G87" s="29"/>
      <c r="H87" s="29"/>
      <c r="I87" s="29"/>
      <c r="J87" s="29">
        <v>22000</v>
      </c>
      <c r="K87" s="29">
        <v>40000</v>
      </c>
      <c r="L87" s="29"/>
      <c r="M87" s="29">
        <v>924</v>
      </c>
      <c r="N87" s="85">
        <v>7.51</v>
      </c>
      <c r="O87" s="129">
        <v>0.60763888888888895</v>
      </c>
      <c r="P87" s="29"/>
      <c r="Q87" s="29"/>
      <c r="R87" s="29"/>
      <c r="S87" s="29">
        <v>38</v>
      </c>
      <c r="T87" s="29"/>
      <c r="U87" s="29"/>
      <c r="V87" s="29"/>
      <c r="W87" s="29">
        <v>1.6</v>
      </c>
      <c r="X87" s="29">
        <v>1.6</v>
      </c>
      <c r="Y87" s="29"/>
      <c r="Z87" s="29">
        <v>917</v>
      </c>
      <c r="AA87" s="85">
        <v>7.83</v>
      </c>
      <c r="AB87" s="168"/>
      <c r="AC87" s="168"/>
      <c r="AD87" s="169"/>
      <c r="AE87" s="168"/>
      <c r="AF87" s="169"/>
      <c r="AG87" s="170"/>
      <c r="AH87" s="168"/>
      <c r="AI87" s="168"/>
      <c r="AJ87" s="169"/>
      <c r="AK87" s="170"/>
      <c r="AL87" s="168"/>
      <c r="AM87" s="171"/>
      <c r="AN87" s="129">
        <v>0.61111111111111105</v>
      </c>
      <c r="AO87" s="29"/>
      <c r="AP87" s="29"/>
      <c r="AQ87" s="29"/>
      <c r="AR87" s="29">
        <v>0.4</v>
      </c>
      <c r="AS87" s="29"/>
      <c r="AT87" s="29"/>
      <c r="AU87" s="29"/>
      <c r="AV87" s="29">
        <v>2600</v>
      </c>
      <c r="AW87" s="29">
        <v>4500</v>
      </c>
      <c r="AX87" s="29"/>
      <c r="AY87" s="29">
        <v>1898</v>
      </c>
      <c r="AZ87" s="85">
        <v>7.32</v>
      </c>
      <c r="BA87" s="129">
        <v>0.61805555555555558</v>
      </c>
      <c r="BB87" s="29"/>
      <c r="BC87" s="29"/>
      <c r="BD87" s="29"/>
      <c r="BE87" s="29">
        <v>3.3</v>
      </c>
      <c r="BF87" s="29"/>
      <c r="BG87" s="29"/>
      <c r="BH87" s="29"/>
      <c r="BI87" s="29">
        <v>1000</v>
      </c>
      <c r="BJ87" s="29">
        <v>1400</v>
      </c>
      <c r="BK87" s="29"/>
      <c r="BL87" s="29">
        <v>16.899999999999999</v>
      </c>
      <c r="BM87" s="85">
        <v>6.95</v>
      </c>
    </row>
    <row r="88" spans="1:65" x14ac:dyDescent="0.25">
      <c r="A88" s="111" t="s">
        <v>185</v>
      </c>
      <c r="B88" s="130">
        <v>0.38819444444444445</v>
      </c>
      <c r="C88" s="74"/>
      <c r="D88" s="84"/>
      <c r="E88" s="84"/>
      <c r="F88" s="84">
        <v>39</v>
      </c>
      <c r="G88" s="29"/>
      <c r="H88" s="29"/>
      <c r="I88" s="29"/>
      <c r="J88" s="29">
        <v>25000</v>
      </c>
      <c r="K88" s="29">
        <v>81000</v>
      </c>
      <c r="L88" s="29"/>
      <c r="M88" s="29">
        <v>1158</v>
      </c>
      <c r="N88" s="85">
        <v>7.58</v>
      </c>
      <c r="O88" s="129">
        <v>0.38541666666666669</v>
      </c>
      <c r="P88" s="29"/>
      <c r="Q88" s="29"/>
      <c r="R88" s="29"/>
      <c r="S88" s="29">
        <v>39</v>
      </c>
      <c r="T88" s="29"/>
      <c r="U88" s="29"/>
      <c r="V88" s="29"/>
      <c r="W88" s="29">
        <v>1.6</v>
      </c>
      <c r="X88" s="29">
        <v>1.6</v>
      </c>
      <c r="Y88" s="29"/>
      <c r="Z88" s="29">
        <v>1137</v>
      </c>
      <c r="AA88" s="85">
        <v>7.7</v>
      </c>
      <c r="AB88" s="168"/>
      <c r="AC88" s="168"/>
      <c r="AD88" s="169"/>
      <c r="AE88" s="168"/>
      <c r="AF88" s="169"/>
      <c r="AG88" s="170"/>
      <c r="AH88" s="168"/>
      <c r="AI88" s="168"/>
      <c r="AJ88" s="169"/>
      <c r="AK88" s="170"/>
      <c r="AL88" s="168"/>
      <c r="AM88" s="171"/>
      <c r="AN88" s="129">
        <v>0.38194444444444442</v>
      </c>
      <c r="AO88" s="29"/>
      <c r="AP88" s="29"/>
      <c r="AQ88" s="29"/>
      <c r="AR88" s="29">
        <v>0.4</v>
      </c>
      <c r="AS88" s="29"/>
      <c r="AT88" s="29"/>
      <c r="AU88" s="29"/>
      <c r="AV88" s="29">
        <v>500</v>
      </c>
      <c r="AW88" s="29">
        <v>1600</v>
      </c>
      <c r="AX88" s="29"/>
      <c r="AY88" s="29">
        <v>4.8499999999999996</v>
      </c>
      <c r="AZ88" s="85">
        <v>6.95</v>
      </c>
      <c r="BA88" s="129">
        <v>0.375</v>
      </c>
      <c r="BB88" s="29"/>
      <c r="BC88" s="29"/>
      <c r="BD88" s="29"/>
      <c r="BE88" s="29">
        <v>1.2</v>
      </c>
      <c r="BF88" s="29"/>
      <c r="BG88" s="29"/>
      <c r="BH88" s="29"/>
      <c r="BI88" s="29">
        <v>370</v>
      </c>
      <c r="BJ88" s="29">
        <v>830</v>
      </c>
      <c r="BK88" s="29"/>
      <c r="BL88" s="29">
        <v>0.02</v>
      </c>
      <c r="BM88" s="85">
        <v>6.44</v>
      </c>
    </row>
    <row r="89" spans="1:65" x14ac:dyDescent="0.25">
      <c r="A89" s="111" t="s">
        <v>186</v>
      </c>
      <c r="B89" s="130">
        <v>0.60069444444444442</v>
      </c>
      <c r="C89" s="74"/>
      <c r="D89" s="84"/>
      <c r="E89" s="84"/>
      <c r="F89" s="84">
        <v>17</v>
      </c>
      <c r="G89" s="29"/>
      <c r="H89" s="29"/>
      <c r="I89" s="29"/>
      <c r="J89" s="29">
        <v>47000</v>
      </c>
      <c r="K89" s="29">
        <v>100000</v>
      </c>
      <c r="L89" s="29"/>
      <c r="M89" s="29">
        <v>940</v>
      </c>
      <c r="N89" s="85">
        <v>7.22</v>
      </c>
      <c r="O89" s="129">
        <v>0.60416666666666663</v>
      </c>
      <c r="P89" s="29"/>
      <c r="Q89" s="29"/>
      <c r="R89" s="29"/>
      <c r="S89" s="29">
        <v>13</v>
      </c>
      <c r="T89" s="29"/>
      <c r="U89" s="29"/>
      <c r="V89" s="29"/>
      <c r="W89" s="29">
        <v>1.6</v>
      </c>
      <c r="X89" s="29">
        <v>1.6</v>
      </c>
      <c r="Y89" s="29"/>
      <c r="Z89" s="29">
        <v>906</v>
      </c>
      <c r="AA89" s="85">
        <v>7.1</v>
      </c>
      <c r="AB89" s="168"/>
      <c r="AC89" s="168"/>
      <c r="AD89" s="169"/>
      <c r="AE89" s="168"/>
      <c r="AF89" s="169"/>
      <c r="AG89" s="170"/>
      <c r="AH89" s="168"/>
      <c r="AI89" s="168"/>
      <c r="AJ89" s="169"/>
      <c r="AK89" s="170"/>
      <c r="AL89" s="168"/>
      <c r="AM89" s="171"/>
      <c r="AN89" s="129">
        <v>0.60763888888888895</v>
      </c>
      <c r="AO89" s="29"/>
      <c r="AP89" s="29"/>
      <c r="AQ89" s="29"/>
      <c r="AR89" s="29">
        <v>0.4</v>
      </c>
      <c r="AS89" s="29"/>
      <c r="AT89" s="29"/>
      <c r="AU89" s="29"/>
      <c r="AV89" s="29">
        <v>150</v>
      </c>
      <c r="AW89" s="29">
        <v>6000</v>
      </c>
      <c r="AX89" s="29"/>
      <c r="AY89" s="29">
        <v>6.28</v>
      </c>
      <c r="AZ89" s="85">
        <v>6.56</v>
      </c>
      <c r="BA89" s="129">
        <v>0.61111111111111105</v>
      </c>
      <c r="BB89" s="29"/>
      <c r="BC89" s="29"/>
      <c r="BD89" s="29"/>
      <c r="BE89" s="29">
        <v>0.4</v>
      </c>
      <c r="BF89" s="29"/>
      <c r="BG89" s="29"/>
      <c r="BH89" s="29"/>
      <c r="BI89" s="29">
        <v>170</v>
      </c>
      <c r="BJ89" s="29">
        <v>520</v>
      </c>
      <c r="BK89" s="29"/>
      <c r="BL89" s="29">
        <v>28.6</v>
      </c>
      <c r="BM89" s="85">
        <v>6.77</v>
      </c>
    </row>
    <row r="90" spans="1:65" x14ac:dyDescent="0.25">
      <c r="A90" s="111" t="s">
        <v>187</v>
      </c>
      <c r="B90" s="130">
        <v>0.38541666666666669</v>
      </c>
      <c r="C90" s="74">
        <v>74</v>
      </c>
      <c r="D90" s="84">
        <v>260</v>
      </c>
      <c r="E90" s="84">
        <v>8.5000000000000006E-2</v>
      </c>
      <c r="F90" s="84">
        <v>4</v>
      </c>
      <c r="G90" s="29">
        <v>30</v>
      </c>
      <c r="H90" s="29">
        <v>16</v>
      </c>
      <c r="I90" s="29">
        <v>8.9</v>
      </c>
      <c r="J90" s="29">
        <v>12000</v>
      </c>
      <c r="K90" s="29">
        <v>6000</v>
      </c>
      <c r="L90" s="29">
        <v>140</v>
      </c>
      <c r="M90" s="29">
        <v>13.08</v>
      </c>
      <c r="N90" s="85">
        <v>7.16</v>
      </c>
      <c r="O90" s="129">
        <v>0.38194444444444442</v>
      </c>
      <c r="P90" s="29">
        <v>5.5</v>
      </c>
      <c r="Q90" s="29">
        <v>2.2000000000000002</v>
      </c>
      <c r="R90" s="29">
        <v>0.39</v>
      </c>
      <c r="S90" s="29">
        <v>1.3</v>
      </c>
      <c r="T90" s="29">
        <v>3.2</v>
      </c>
      <c r="U90" s="29">
        <v>12</v>
      </c>
      <c r="V90" s="29">
        <v>9.1</v>
      </c>
      <c r="W90" s="29">
        <v>1.6</v>
      </c>
      <c r="X90" s="29">
        <v>1.6</v>
      </c>
      <c r="Y90" s="29">
        <v>0.6</v>
      </c>
      <c r="Z90" s="29">
        <v>13.11</v>
      </c>
      <c r="AA90" s="85">
        <v>7.21</v>
      </c>
      <c r="AB90" s="168"/>
      <c r="AC90" s="168"/>
      <c r="AD90" s="169"/>
      <c r="AE90" s="168"/>
      <c r="AF90" s="169"/>
      <c r="AG90" s="170"/>
      <c r="AH90" s="168"/>
      <c r="AI90" s="168"/>
      <c r="AJ90" s="169"/>
      <c r="AK90" s="170"/>
      <c r="AL90" s="168"/>
      <c r="AM90" s="171"/>
      <c r="AN90" s="129">
        <v>0.375</v>
      </c>
      <c r="AO90" s="29">
        <v>0.87</v>
      </c>
      <c r="AP90" s="29">
        <v>36</v>
      </c>
      <c r="AQ90" s="29">
        <v>4.4999999999999997E-3</v>
      </c>
      <c r="AR90" s="29">
        <v>0.4</v>
      </c>
      <c r="AS90" s="29">
        <v>0.66</v>
      </c>
      <c r="AT90" s="29">
        <v>0.15</v>
      </c>
      <c r="AU90" s="29">
        <v>2.9000000000000001E-2</v>
      </c>
      <c r="AV90" s="29">
        <v>630</v>
      </c>
      <c r="AW90" s="29">
        <v>860</v>
      </c>
      <c r="AX90" s="29">
        <v>6</v>
      </c>
      <c r="AY90" s="29">
        <v>18.489999999999998</v>
      </c>
      <c r="AZ90" s="85">
        <v>6.83</v>
      </c>
      <c r="BA90" s="129">
        <v>0.36805555555555558</v>
      </c>
      <c r="BB90" s="29">
        <v>1.2</v>
      </c>
      <c r="BC90" s="29">
        <v>37</v>
      </c>
      <c r="BD90" s="29">
        <v>5.4999999999999997E-3</v>
      </c>
      <c r="BE90" s="29">
        <v>0.4</v>
      </c>
      <c r="BF90" s="29">
        <v>0.63</v>
      </c>
      <c r="BG90" s="29">
        <v>0.47</v>
      </c>
      <c r="BH90" s="29">
        <v>0.34</v>
      </c>
      <c r="BI90" s="29">
        <v>2000</v>
      </c>
      <c r="BJ90" s="29">
        <v>2800</v>
      </c>
      <c r="BK90" s="29">
        <v>4.2</v>
      </c>
      <c r="BL90" s="29">
        <v>17.239999999999998</v>
      </c>
      <c r="BM90" s="85">
        <v>6.66</v>
      </c>
    </row>
    <row r="91" spans="1:65" x14ac:dyDescent="0.25">
      <c r="A91" s="111" t="s">
        <v>188</v>
      </c>
      <c r="B91" s="129">
        <v>0.5625</v>
      </c>
      <c r="C91" s="74"/>
      <c r="D91" s="84"/>
      <c r="E91" s="84"/>
      <c r="F91" s="84">
        <v>7.1</v>
      </c>
      <c r="G91" s="29"/>
      <c r="H91" s="29"/>
      <c r="I91" s="29"/>
      <c r="J91" s="29">
        <v>1200</v>
      </c>
      <c r="K91" s="29">
        <v>8600</v>
      </c>
      <c r="L91" s="29"/>
      <c r="M91" s="29">
        <v>881</v>
      </c>
      <c r="N91" s="85">
        <v>7.31</v>
      </c>
      <c r="O91" s="129">
        <v>0.55902777777777779</v>
      </c>
      <c r="P91" s="29"/>
      <c r="Q91" s="29"/>
      <c r="R91" s="29"/>
      <c r="S91" s="29">
        <v>3.2</v>
      </c>
      <c r="T91" s="29"/>
      <c r="U91" s="29"/>
      <c r="V91" s="29"/>
      <c r="W91" s="29">
        <v>1.6</v>
      </c>
      <c r="X91" s="29">
        <v>1.6</v>
      </c>
      <c r="Y91" s="29"/>
      <c r="Z91" s="29">
        <v>1021</v>
      </c>
      <c r="AA91" s="85">
        <v>7.08</v>
      </c>
      <c r="AB91" s="168"/>
      <c r="AC91" s="168"/>
      <c r="AD91" s="169"/>
      <c r="AE91" s="168"/>
      <c r="AF91" s="169"/>
      <c r="AG91" s="170"/>
      <c r="AH91" s="168"/>
      <c r="AI91" s="168"/>
      <c r="AJ91" s="169"/>
      <c r="AK91" s="170"/>
      <c r="AL91" s="168"/>
      <c r="AM91" s="171"/>
      <c r="AN91" s="129">
        <v>0.55555555555555558</v>
      </c>
      <c r="AO91" s="29"/>
      <c r="AP91" s="29"/>
      <c r="AQ91" s="29"/>
      <c r="AR91" s="29">
        <v>0.4</v>
      </c>
      <c r="AS91" s="29"/>
      <c r="AT91" s="29"/>
      <c r="AU91" s="29"/>
      <c r="AV91" s="29">
        <v>220</v>
      </c>
      <c r="AW91" s="29">
        <v>1500</v>
      </c>
      <c r="AX91" s="29"/>
      <c r="AY91" s="29">
        <v>2.27</v>
      </c>
      <c r="AZ91" s="85">
        <v>6.67</v>
      </c>
      <c r="BA91" s="129">
        <v>0.55208333333333337</v>
      </c>
      <c r="BB91" s="29"/>
      <c r="BC91" s="29"/>
      <c r="BD91" s="29"/>
      <c r="BE91" s="29">
        <v>0.4</v>
      </c>
      <c r="BF91" s="29"/>
      <c r="BG91" s="29"/>
      <c r="BH91" s="29"/>
      <c r="BI91" s="29">
        <v>620</v>
      </c>
      <c r="BJ91" s="29">
        <v>3800</v>
      </c>
      <c r="BK91" s="29"/>
      <c r="BL91" s="29">
        <v>3.66</v>
      </c>
      <c r="BM91" s="85">
        <v>6.59</v>
      </c>
    </row>
    <row r="92" spans="1:65" x14ac:dyDescent="0.25">
      <c r="A92" s="111" t="s">
        <v>189</v>
      </c>
      <c r="B92" s="130">
        <v>0.6875</v>
      </c>
      <c r="C92" s="74"/>
      <c r="D92" s="84"/>
      <c r="E92" s="84"/>
      <c r="F92" s="84">
        <v>14</v>
      </c>
      <c r="G92" s="29"/>
      <c r="H92" s="29"/>
      <c r="I92" s="29"/>
      <c r="J92" s="29">
        <v>3100</v>
      </c>
      <c r="K92" s="29">
        <v>12000</v>
      </c>
      <c r="L92" s="29"/>
      <c r="M92" s="29">
        <v>1059</v>
      </c>
      <c r="N92" s="85">
        <v>7.36</v>
      </c>
      <c r="O92" s="129">
        <v>0.69097222222222221</v>
      </c>
      <c r="P92" s="29"/>
      <c r="Q92" s="29"/>
      <c r="R92" s="29"/>
      <c r="S92" s="29">
        <v>9.5</v>
      </c>
      <c r="T92" s="29"/>
      <c r="U92" s="29"/>
      <c r="V92" s="29"/>
      <c r="W92" s="29">
        <v>1.6</v>
      </c>
      <c r="X92" s="29">
        <v>4.9000000000000004</v>
      </c>
      <c r="Y92" s="29"/>
      <c r="Z92" s="29">
        <v>1118</v>
      </c>
      <c r="AA92" s="85">
        <v>7.28</v>
      </c>
      <c r="AB92" s="168"/>
      <c r="AC92" s="168"/>
      <c r="AD92" s="169"/>
      <c r="AE92" s="168"/>
      <c r="AF92" s="169"/>
      <c r="AG92" s="170"/>
      <c r="AH92" s="168"/>
      <c r="AI92" s="168"/>
      <c r="AJ92" s="169"/>
      <c r="AK92" s="170"/>
      <c r="AL92" s="168"/>
      <c r="AM92" s="171"/>
      <c r="AN92" s="129">
        <v>0.69791666666666663</v>
      </c>
      <c r="AO92" s="29"/>
      <c r="AP92" s="29"/>
      <c r="AQ92" s="29"/>
      <c r="AR92" s="29">
        <v>0.4</v>
      </c>
      <c r="AS92" s="29"/>
      <c r="AT92" s="29"/>
      <c r="AU92" s="29"/>
      <c r="AV92" s="29">
        <v>120</v>
      </c>
      <c r="AW92" s="29">
        <v>280</v>
      </c>
      <c r="AX92" s="29"/>
      <c r="AY92" s="29">
        <v>8.76</v>
      </c>
      <c r="AZ92" s="85">
        <v>7.34</v>
      </c>
      <c r="BA92" s="129">
        <v>0.69444444444444453</v>
      </c>
      <c r="BB92" s="29"/>
      <c r="BC92" s="29"/>
      <c r="BD92" s="29"/>
      <c r="BE92" s="29">
        <v>0.4</v>
      </c>
      <c r="BF92" s="29"/>
      <c r="BG92" s="29"/>
      <c r="BH92" s="29"/>
      <c r="BI92" s="29">
        <v>9.8000000000000007</v>
      </c>
      <c r="BJ92" s="29">
        <v>110</v>
      </c>
      <c r="BK92" s="29"/>
      <c r="BL92" s="29">
        <v>12.86</v>
      </c>
      <c r="BM92" s="85">
        <v>7</v>
      </c>
    </row>
    <row r="93" spans="1:65" ht="13.8" thickBot="1" x14ac:dyDescent="0.3">
      <c r="A93" s="113" t="s">
        <v>190</v>
      </c>
      <c r="B93" s="135">
        <v>0.41666666666666669</v>
      </c>
      <c r="C93" s="88">
        <v>15</v>
      </c>
      <c r="D93" s="89">
        <v>71</v>
      </c>
      <c r="E93" s="89">
        <v>10</v>
      </c>
      <c r="F93" s="89">
        <v>3</v>
      </c>
      <c r="G93" s="90">
        <v>12</v>
      </c>
      <c r="H93" s="90">
        <v>13</v>
      </c>
      <c r="I93" s="90">
        <v>9.8000000000000007</v>
      </c>
      <c r="J93" s="90">
        <v>2500</v>
      </c>
      <c r="K93" s="90">
        <v>13000</v>
      </c>
      <c r="L93" s="90">
        <v>50</v>
      </c>
      <c r="M93" s="90">
        <v>793</v>
      </c>
      <c r="N93" s="91">
        <v>7.66</v>
      </c>
      <c r="O93" s="134">
        <v>0.4201388888888889</v>
      </c>
      <c r="P93" s="90">
        <v>4.3</v>
      </c>
      <c r="Q93" s="90">
        <v>2</v>
      </c>
      <c r="R93" s="90">
        <v>14</v>
      </c>
      <c r="S93" s="90">
        <v>0.4</v>
      </c>
      <c r="T93" s="90">
        <v>2.1</v>
      </c>
      <c r="U93" s="90">
        <v>11</v>
      </c>
      <c r="V93" s="90">
        <v>9.3000000000000007</v>
      </c>
      <c r="W93" s="90">
        <v>4.9000000000000004</v>
      </c>
      <c r="X93" s="90">
        <v>9.8000000000000007</v>
      </c>
      <c r="Y93" s="90">
        <v>0.1</v>
      </c>
      <c r="Z93" s="90">
        <v>731</v>
      </c>
      <c r="AA93" s="91">
        <v>7.24</v>
      </c>
      <c r="AB93" s="180"/>
      <c r="AC93" s="180"/>
      <c r="AD93" s="181"/>
      <c r="AE93" s="180"/>
      <c r="AF93" s="181"/>
      <c r="AG93" s="182"/>
      <c r="AH93" s="180"/>
      <c r="AI93" s="180"/>
      <c r="AJ93" s="181"/>
      <c r="AK93" s="182"/>
      <c r="AL93" s="180"/>
      <c r="AM93" s="183"/>
      <c r="AN93" s="134">
        <v>0.4236111111111111</v>
      </c>
      <c r="AO93" s="90">
        <v>2.1</v>
      </c>
      <c r="AP93" s="90">
        <v>22</v>
      </c>
      <c r="AQ93" s="90">
        <v>0.18</v>
      </c>
      <c r="AR93" s="90">
        <v>0.4</v>
      </c>
      <c r="AS93" s="90">
        <v>0.81</v>
      </c>
      <c r="AT93" s="90">
        <v>0.08</v>
      </c>
      <c r="AU93" s="90">
        <v>8.9999999999999993E-3</v>
      </c>
      <c r="AV93" s="90">
        <v>16000</v>
      </c>
      <c r="AW93" s="90">
        <v>20000</v>
      </c>
      <c r="AX93" s="90">
        <v>9</v>
      </c>
      <c r="AY93" s="90">
        <v>3.31</v>
      </c>
      <c r="AZ93" s="91">
        <v>6.9</v>
      </c>
      <c r="BA93" s="134">
        <v>0.43055555555555558</v>
      </c>
      <c r="BB93" s="90">
        <v>1.9</v>
      </c>
      <c r="BC93" s="90">
        <v>43</v>
      </c>
      <c r="BD93" s="90">
        <v>0.39</v>
      </c>
      <c r="BE93" s="90">
        <v>0.4</v>
      </c>
      <c r="BF93" s="90">
        <v>0.72</v>
      </c>
      <c r="BG93" s="90">
        <v>0.15</v>
      </c>
      <c r="BH93" s="90">
        <v>4.5999999999999999E-2</v>
      </c>
      <c r="BI93" s="90">
        <v>14000</v>
      </c>
      <c r="BJ93" s="90">
        <v>20000</v>
      </c>
      <c r="BK93" s="90">
        <v>9.5</v>
      </c>
      <c r="BL93" s="90">
        <v>9.59</v>
      </c>
      <c r="BM93" s="91">
        <v>6.71</v>
      </c>
    </row>
    <row r="94" spans="1:65" x14ac:dyDescent="0.25">
      <c r="A94" s="38">
        <v>42122</v>
      </c>
      <c r="B94" s="132"/>
      <c r="C94" s="29"/>
      <c r="D94" s="84"/>
      <c r="E94" s="84"/>
      <c r="F94" s="84"/>
      <c r="G94" s="29"/>
      <c r="H94" s="29"/>
      <c r="I94" s="29"/>
      <c r="J94" s="29"/>
      <c r="K94" s="29"/>
      <c r="L94" s="29"/>
      <c r="M94" s="29"/>
      <c r="N94" s="85"/>
      <c r="O94" s="1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85"/>
      <c r="AB94" s="168"/>
      <c r="AC94" s="168"/>
      <c r="AD94" s="169"/>
      <c r="AE94" s="168"/>
      <c r="AF94" s="169"/>
      <c r="AG94" s="170"/>
      <c r="AH94" s="168"/>
      <c r="AI94" s="168"/>
      <c r="AJ94" s="169"/>
      <c r="AK94" s="170"/>
      <c r="AL94" s="168"/>
      <c r="AM94" s="171"/>
      <c r="AN94" s="129">
        <v>0.375</v>
      </c>
      <c r="AO94" s="29"/>
      <c r="AP94" s="29"/>
      <c r="AQ94" s="29"/>
      <c r="AR94" s="29">
        <v>0.4</v>
      </c>
      <c r="AS94" s="29"/>
      <c r="AT94" s="29"/>
      <c r="AU94" s="29"/>
      <c r="AV94" s="29">
        <v>750</v>
      </c>
      <c r="AW94" s="29">
        <v>810</v>
      </c>
      <c r="AX94" s="29"/>
      <c r="AY94" s="29">
        <v>2.23</v>
      </c>
      <c r="AZ94" s="85">
        <v>7.02</v>
      </c>
      <c r="BA94" s="129">
        <v>0.3888888888888889</v>
      </c>
      <c r="BB94" s="29"/>
      <c r="BC94" s="29"/>
      <c r="BD94" s="29"/>
      <c r="BE94" s="29">
        <v>0.4</v>
      </c>
      <c r="BF94" s="29"/>
      <c r="BG94" s="29"/>
      <c r="BH94" s="29"/>
      <c r="BI94" s="29">
        <v>3100</v>
      </c>
      <c r="BJ94" s="29">
        <v>1400</v>
      </c>
      <c r="BK94" s="29"/>
      <c r="BL94" s="29">
        <v>1568000</v>
      </c>
      <c r="BM94" s="85">
        <v>7.28</v>
      </c>
    </row>
    <row r="95" spans="1:65" x14ac:dyDescent="0.25">
      <c r="A95" s="38">
        <v>42128</v>
      </c>
      <c r="B95" s="132">
        <v>0.39583333333333331</v>
      </c>
      <c r="C95" s="29"/>
      <c r="D95" s="84"/>
      <c r="E95" s="84"/>
      <c r="F95" s="84">
        <v>3</v>
      </c>
      <c r="G95" s="29"/>
      <c r="H95" s="29"/>
      <c r="I95" s="29"/>
      <c r="J95" s="29">
        <v>11000</v>
      </c>
      <c r="K95" s="29">
        <v>23000</v>
      </c>
      <c r="L95" s="29"/>
      <c r="M95" s="29">
        <v>708</v>
      </c>
      <c r="N95" s="85">
        <v>7.65</v>
      </c>
      <c r="O95" s="129">
        <v>0.39930555555555558</v>
      </c>
      <c r="P95" s="29"/>
      <c r="Q95" s="29"/>
      <c r="R95" s="29"/>
      <c r="S95" s="29">
        <v>3</v>
      </c>
      <c r="T95" s="29"/>
      <c r="U95" s="29"/>
      <c r="V95" s="29"/>
      <c r="W95" s="29">
        <v>1.6</v>
      </c>
      <c r="X95" s="29">
        <v>15</v>
      </c>
      <c r="Y95" s="29"/>
      <c r="Z95" s="29">
        <v>706</v>
      </c>
      <c r="AA95" s="85">
        <v>8.06</v>
      </c>
      <c r="AB95" s="168"/>
      <c r="AC95" s="168"/>
      <c r="AD95" s="169"/>
      <c r="AE95" s="168"/>
      <c r="AF95" s="169"/>
      <c r="AG95" s="170"/>
      <c r="AH95" s="168"/>
      <c r="AI95" s="168"/>
      <c r="AJ95" s="169"/>
      <c r="AK95" s="170"/>
      <c r="AL95" s="168"/>
      <c r="AM95" s="171"/>
      <c r="AN95" s="1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85"/>
      <c r="BA95" s="1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85"/>
    </row>
    <row r="96" spans="1:65" x14ac:dyDescent="0.25">
      <c r="A96" s="38" t="s">
        <v>193</v>
      </c>
      <c r="B96" s="132">
        <v>0.30902777777777779</v>
      </c>
      <c r="C96" s="29"/>
      <c r="D96" s="84"/>
      <c r="E96" s="84"/>
      <c r="F96" s="84">
        <v>10</v>
      </c>
      <c r="G96" s="29"/>
      <c r="H96" s="29"/>
      <c r="I96" s="29"/>
      <c r="J96" s="29">
        <v>810</v>
      </c>
      <c r="K96" s="29">
        <v>3500</v>
      </c>
      <c r="L96" s="29"/>
      <c r="M96" s="29">
        <v>558</v>
      </c>
      <c r="N96" s="85">
        <v>7.63</v>
      </c>
      <c r="O96" s="129">
        <v>0.30555555555555552</v>
      </c>
      <c r="P96" s="29"/>
      <c r="Q96" s="29"/>
      <c r="R96" s="29"/>
      <c r="S96" s="29">
        <v>8.1</v>
      </c>
      <c r="T96" s="29"/>
      <c r="U96" s="29"/>
      <c r="V96" s="29"/>
      <c r="W96" s="29">
        <v>1.6</v>
      </c>
      <c r="X96" s="29">
        <v>1.6</v>
      </c>
      <c r="Y96" s="29"/>
      <c r="Z96" s="29">
        <v>703</v>
      </c>
      <c r="AA96" s="85">
        <v>7.72</v>
      </c>
      <c r="AB96" s="168"/>
      <c r="AC96" s="168"/>
      <c r="AD96" s="169"/>
      <c r="AE96" s="168"/>
      <c r="AF96" s="169"/>
      <c r="AG96" s="170"/>
      <c r="AH96" s="168"/>
      <c r="AI96" s="168"/>
      <c r="AJ96" s="169"/>
      <c r="AK96" s="170"/>
      <c r="AL96" s="168"/>
      <c r="AM96" s="171"/>
      <c r="AN96" s="129">
        <v>0.2986111111111111</v>
      </c>
      <c r="AO96" s="29"/>
      <c r="AP96" s="29"/>
      <c r="AQ96" s="29"/>
      <c r="AR96" s="29">
        <v>0.4</v>
      </c>
      <c r="AS96" s="29"/>
      <c r="AT96" s="29"/>
      <c r="AU96" s="29"/>
      <c r="AV96" s="29">
        <v>56</v>
      </c>
      <c r="AW96" s="29">
        <v>72</v>
      </c>
      <c r="AX96" s="29"/>
      <c r="AY96" s="29">
        <v>1218</v>
      </c>
      <c r="AZ96" s="85">
        <v>7.46</v>
      </c>
      <c r="BA96" s="129">
        <v>0.30208333333333331</v>
      </c>
      <c r="BB96" s="29"/>
      <c r="BC96" s="29"/>
      <c r="BD96" s="29"/>
      <c r="BE96" s="29">
        <v>0.4</v>
      </c>
      <c r="BF96" s="29"/>
      <c r="BG96" s="29"/>
      <c r="BH96" s="29"/>
      <c r="BI96" s="29">
        <v>180</v>
      </c>
      <c r="BJ96" s="29">
        <v>54</v>
      </c>
      <c r="BK96" s="29"/>
      <c r="BL96" s="29">
        <v>409</v>
      </c>
      <c r="BM96" s="85">
        <v>6.99</v>
      </c>
    </row>
    <row r="97" spans="1:65" x14ac:dyDescent="0.25">
      <c r="A97" s="38" t="s">
        <v>194</v>
      </c>
      <c r="B97" s="129">
        <v>0.625</v>
      </c>
      <c r="C97" s="29">
        <v>14</v>
      </c>
      <c r="D97" s="84">
        <v>49</v>
      </c>
      <c r="E97" s="84">
        <v>0.68</v>
      </c>
      <c r="F97" s="84">
        <v>16</v>
      </c>
      <c r="G97" s="29">
        <v>22</v>
      </c>
      <c r="H97" s="29">
        <v>8.5</v>
      </c>
      <c r="I97" s="29">
        <v>7</v>
      </c>
      <c r="J97" s="29">
        <v>400</v>
      </c>
      <c r="K97" s="29">
        <v>3700</v>
      </c>
      <c r="L97" s="29">
        <v>37</v>
      </c>
      <c r="M97" s="29">
        <v>603</v>
      </c>
      <c r="N97" s="85">
        <v>7.5</v>
      </c>
      <c r="O97" s="129">
        <v>0.63194444444444442</v>
      </c>
      <c r="P97" s="29">
        <v>1.4</v>
      </c>
      <c r="Q97" s="29">
        <v>1</v>
      </c>
      <c r="R97" s="29">
        <v>1.9</v>
      </c>
      <c r="S97" s="29">
        <v>13</v>
      </c>
      <c r="T97" s="29">
        <v>14</v>
      </c>
      <c r="U97" s="29">
        <v>6.1</v>
      </c>
      <c r="V97" s="29">
        <v>5.9</v>
      </c>
      <c r="W97" s="29">
        <v>1.6</v>
      </c>
      <c r="X97" s="29">
        <v>1.6</v>
      </c>
      <c r="Y97" s="29">
        <v>0.2</v>
      </c>
      <c r="Z97" s="29">
        <v>591</v>
      </c>
      <c r="AA97" s="85">
        <v>7.48</v>
      </c>
      <c r="AB97" s="168"/>
      <c r="AC97" s="168"/>
      <c r="AD97" s="169"/>
      <c r="AE97" s="168"/>
      <c r="AF97" s="169"/>
      <c r="AG97" s="170"/>
      <c r="AH97" s="168"/>
      <c r="AI97" s="168"/>
      <c r="AJ97" s="169"/>
      <c r="AK97" s="170"/>
      <c r="AL97" s="168"/>
      <c r="AM97" s="171"/>
      <c r="AN97" s="129">
        <v>0.63888888888888895</v>
      </c>
      <c r="AO97" s="29">
        <v>0.51</v>
      </c>
      <c r="AP97" s="29">
        <v>11</v>
      </c>
      <c r="AQ97" s="29">
        <v>0.28000000000000003</v>
      </c>
      <c r="AR97" s="29">
        <v>0.4</v>
      </c>
      <c r="AS97" s="29">
        <v>0.34</v>
      </c>
      <c r="AT97" s="29">
        <v>3.6999999999999998E-2</v>
      </c>
      <c r="AU97" s="29">
        <v>1.6E-2</v>
      </c>
      <c r="AV97" s="29">
        <v>52</v>
      </c>
      <c r="AW97" s="29">
        <v>120</v>
      </c>
      <c r="AX97" s="29">
        <v>3.8</v>
      </c>
      <c r="AY97" s="29">
        <v>247</v>
      </c>
      <c r="AZ97" s="85">
        <v>7.47</v>
      </c>
      <c r="BA97" s="129">
        <v>0.64583333333333337</v>
      </c>
      <c r="BB97" s="29">
        <v>0.55000000000000004</v>
      </c>
      <c r="BC97" s="29">
        <v>34</v>
      </c>
      <c r="BD97" s="29">
        <v>0.32</v>
      </c>
      <c r="BE97" s="29">
        <v>0.4</v>
      </c>
      <c r="BF97" s="29">
        <v>0.89</v>
      </c>
      <c r="BG97" s="29">
        <v>9.8000000000000004E-2</v>
      </c>
      <c r="BH97" s="29">
        <v>9.5000000000000001E-2</v>
      </c>
      <c r="BI97" s="29">
        <v>42</v>
      </c>
      <c r="BJ97" s="29">
        <v>74</v>
      </c>
      <c r="BK97" s="29">
        <v>4.2</v>
      </c>
      <c r="BL97" s="29">
        <v>601</v>
      </c>
      <c r="BM97" s="85">
        <v>6.82</v>
      </c>
    </row>
    <row r="98" spans="1:65" x14ac:dyDescent="0.25">
      <c r="A98" s="38" t="s">
        <v>195</v>
      </c>
      <c r="B98" s="129">
        <v>0.34027777777777773</v>
      </c>
      <c r="C98" s="29"/>
      <c r="D98" s="84"/>
      <c r="E98" s="84"/>
      <c r="F98" s="84">
        <v>17</v>
      </c>
      <c r="G98" s="29"/>
      <c r="H98" s="29"/>
      <c r="I98" s="29"/>
      <c r="J98" s="29">
        <v>880</v>
      </c>
      <c r="K98" s="29">
        <v>3700</v>
      </c>
      <c r="L98" s="29"/>
      <c r="M98" s="29">
        <v>705</v>
      </c>
      <c r="N98" s="85">
        <v>7.61</v>
      </c>
      <c r="O98" s="129">
        <v>0.34375</v>
      </c>
      <c r="P98" s="29"/>
      <c r="Q98" s="29"/>
      <c r="R98" s="29"/>
      <c r="S98" s="29">
        <v>15</v>
      </c>
      <c r="T98" s="29"/>
      <c r="U98" s="29"/>
      <c r="V98" s="29"/>
      <c r="W98" s="29">
        <v>1.6</v>
      </c>
      <c r="X98" s="29">
        <v>1.6</v>
      </c>
      <c r="Y98" s="29"/>
      <c r="Z98" s="29">
        <v>836</v>
      </c>
      <c r="AA98" s="85">
        <v>7.76</v>
      </c>
      <c r="AB98" s="168"/>
      <c r="AC98" s="168"/>
      <c r="AD98" s="169"/>
      <c r="AE98" s="168"/>
      <c r="AF98" s="169"/>
      <c r="AG98" s="170"/>
      <c r="AH98" s="168"/>
      <c r="AI98" s="168"/>
      <c r="AJ98" s="169"/>
      <c r="AK98" s="170"/>
      <c r="AL98" s="168"/>
      <c r="AM98" s="171"/>
      <c r="AN98" s="129">
        <v>0.35416666666666669</v>
      </c>
      <c r="AO98" s="29"/>
      <c r="AP98" s="29"/>
      <c r="AQ98" s="29"/>
      <c r="AR98" s="29">
        <v>0.4</v>
      </c>
      <c r="AS98" s="29"/>
      <c r="AT98" s="29"/>
      <c r="AU98" s="29"/>
      <c r="AV98" s="29">
        <v>34</v>
      </c>
      <c r="AW98" s="29">
        <v>64</v>
      </c>
      <c r="AX98" s="29"/>
      <c r="AY98" s="29">
        <v>276</v>
      </c>
      <c r="AZ98" s="85">
        <v>7.4</v>
      </c>
      <c r="BA98" s="129">
        <v>0.36458333333333331</v>
      </c>
      <c r="BB98" s="29"/>
      <c r="BC98" s="29"/>
      <c r="BD98" s="29"/>
      <c r="BE98" s="29">
        <v>0.4</v>
      </c>
      <c r="BF98" s="29"/>
      <c r="BG98" s="29"/>
      <c r="BH98" s="29"/>
      <c r="BI98" s="29">
        <v>130</v>
      </c>
      <c r="BJ98" s="29">
        <v>1100</v>
      </c>
      <c r="BK98" s="29"/>
      <c r="BL98" s="29">
        <v>959</v>
      </c>
      <c r="BM98" s="85">
        <v>7.13</v>
      </c>
    </row>
    <row r="99" spans="1:65" x14ac:dyDescent="0.25">
      <c r="A99" s="38" t="s">
        <v>196</v>
      </c>
      <c r="B99" s="129">
        <v>0.34375</v>
      </c>
      <c r="C99" s="29">
        <v>23</v>
      </c>
      <c r="D99" s="84">
        <v>65</v>
      </c>
      <c r="E99" s="84">
        <v>0.48</v>
      </c>
      <c r="F99" s="84">
        <v>14</v>
      </c>
      <c r="G99" s="29">
        <v>22</v>
      </c>
      <c r="H99" s="29">
        <v>7.7</v>
      </c>
      <c r="I99" s="29">
        <v>5.8</v>
      </c>
      <c r="J99" s="29">
        <v>540</v>
      </c>
      <c r="K99" s="29">
        <v>7500</v>
      </c>
      <c r="L99" s="29">
        <v>45</v>
      </c>
      <c r="M99" s="29">
        <v>66.3</v>
      </c>
      <c r="N99" s="85">
        <v>8.0500000000000007</v>
      </c>
      <c r="O99" s="129">
        <v>0.34722222222222227</v>
      </c>
      <c r="P99" s="29">
        <v>1.3</v>
      </c>
      <c r="Q99" s="29">
        <v>1</v>
      </c>
      <c r="R99" s="29">
        <v>1.3</v>
      </c>
      <c r="S99" s="29">
        <v>13</v>
      </c>
      <c r="T99" s="29">
        <v>13</v>
      </c>
      <c r="U99" s="29">
        <v>6.1</v>
      </c>
      <c r="V99" s="29">
        <v>5.5</v>
      </c>
      <c r="W99" s="29">
        <v>1.6</v>
      </c>
      <c r="X99" s="29">
        <v>1.6</v>
      </c>
      <c r="Y99" s="29">
        <v>0.25</v>
      </c>
      <c r="Z99" s="29">
        <v>606</v>
      </c>
      <c r="AA99" s="85">
        <v>7.74</v>
      </c>
      <c r="AB99" s="168"/>
      <c r="AC99" s="168"/>
      <c r="AD99" s="169"/>
      <c r="AE99" s="168"/>
      <c r="AF99" s="169"/>
      <c r="AG99" s="170"/>
      <c r="AH99" s="168"/>
      <c r="AI99" s="168"/>
      <c r="AJ99" s="169"/>
      <c r="AK99" s="170"/>
      <c r="AL99" s="168"/>
      <c r="AM99" s="171"/>
      <c r="AN99" s="129">
        <v>0.35416666666666669</v>
      </c>
      <c r="AO99" s="29">
        <v>0.5</v>
      </c>
      <c r="AP99" s="29">
        <v>10</v>
      </c>
      <c r="AQ99" s="29">
        <v>4.4999999999999998E-2</v>
      </c>
      <c r="AR99" s="29">
        <v>0.4</v>
      </c>
      <c r="AS99" s="29">
        <v>2.4</v>
      </c>
      <c r="AT99" s="29">
        <v>2.5000000000000001E-2</v>
      </c>
      <c r="AU99" s="29">
        <v>1.4999999999999999E-2</v>
      </c>
      <c r="AV99" s="29">
        <v>90</v>
      </c>
      <c r="AW99" s="29">
        <v>54</v>
      </c>
      <c r="AX99" s="29">
        <v>3.9</v>
      </c>
      <c r="AY99" s="29">
        <v>1728</v>
      </c>
      <c r="AZ99" s="85">
        <v>6.87</v>
      </c>
      <c r="BA99" s="136">
        <v>0.3611111111111111</v>
      </c>
      <c r="BB99" s="29">
        <v>0.5</v>
      </c>
      <c r="BC99" s="29">
        <v>30</v>
      </c>
      <c r="BD99" s="29">
        <v>5.8999999999999997E-2</v>
      </c>
      <c r="BE99" s="29">
        <v>0.4</v>
      </c>
      <c r="BF99" s="29">
        <v>0.46</v>
      </c>
      <c r="BG99" s="29">
        <v>0.02</v>
      </c>
      <c r="BH99" s="29">
        <v>1.7999999999999999E-2</v>
      </c>
      <c r="BI99" s="29">
        <v>68</v>
      </c>
      <c r="BJ99" s="29">
        <v>62</v>
      </c>
      <c r="BK99" s="29">
        <v>2</v>
      </c>
      <c r="BL99" s="29">
        <v>25.5</v>
      </c>
      <c r="BM99" s="85">
        <v>7.29</v>
      </c>
    </row>
    <row r="100" spans="1:65" x14ac:dyDescent="0.25">
      <c r="A100" s="111" t="s">
        <v>197</v>
      </c>
      <c r="B100" s="130">
        <v>0.35416666666666669</v>
      </c>
      <c r="C100" s="74"/>
      <c r="D100" s="84"/>
      <c r="E100" s="84"/>
      <c r="F100" s="84">
        <v>11</v>
      </c>
      <c r="G100" s="29"/>
      <c r="H100" s="29"/>
      <c r="I100" s="29"/>
      <c r="J100" s="29">
        <v>120</v>
      </c>
      <c r="K100" s="29">
        <v>2200</v>
      </c>
      <c r="L100" s="29"/>
      <c r="M100" s="29">
        <v>851</v>
      </c>
      <c r="N100" s="85">
        <v>7.62</v>
      </c>
      <c r="O100" s="129">
        <v>0.3576388888888889</v>
      </c>
      <c r="P100" s="29"/>
      <c r="Q100" s="29"/>
      <c r="R100" s="29"/>
      <c r="S100" s="29">
        <v>10</v>
      </c>
      <c r="T100" s="29"/>
      <c r="U100" s="29"/>
      <c r="V100" s="29"/>
      <c r="W100" s="29">
        <v>1.6</v>
      </c>
      <c r="X100" s="29">
        <v>1.6</v>
      </c>
      <c r="Y100" s="29"/>
      <c r="Z100" s="29">
        <v>673</v>
      </c>
      <c r="AA100" s="85">
        <v>7.96</v>
      </c>
      <c r="AB100" s="168"/>
      <c r="AC100" s="168"/>
      <c r="AD100" s="169"/>
      <c r="AE100" s="168"/>
      <c r="AF100" s="169"/>
      <c r="AG100" s="170"/>
      <c r="AH100" s="168"/>
      <c r="AI100" s="168"/>
      <c r="AJ100" s="169"/>
      <c r="AK100" s="170"/>
      <c r="AL100" s="168"/>
      <c r="AM100" s="171"/>
      <c r="AN100" s="129">
        <v>0.34375</v>
      </c>
      <c r="AO100" s="29"/>
      <c r="AP100" s="29"/>
      <c r="AQ100" s="29"/>
      <c r="AR100" s="29">
        <v>0.4</v>
      </c>
      <c r="AS100" s="29"/>
      <c r="AT100" s="29"/>
      <c r="AU100" s="29"/>
      <c r="AV100" s="29">
        <v>120</v>
      </c>
      <c r="AW100" s="29">
        <v>94</v>
      </c>
      <c r="AX100" s="29"/>
      <c r="AY100" s="29">
        <v>603</v>
      </c>
      <c r="AZ100" s="85">
        <v>7.27</v>
      </c>
      <c r="BA100" s="129">
        <v>0.34722222222222227</v>
      </c>
      <c r="BB100" s="29"/>
      <c r="BC100" s="29"/>
      <c r="BD100" s="29"/>
      <c r="BE100" s="29">
        <v>0.4</v>
      </c>
      <c r="BF100" s="29"/>
      <c r="BG100" s="29"/>
      <c r="BH100" s="29"/>
      <c r="BI100" s="29">
        <v>220</v>
      </c>
      <c r="BJ100" s="29">
        <v>310</v>
      </c>
      <c r="BK100" s="29"/>
      <c r="BL100" s="29">
        <v>27.1</v>
      </c>
      <c r="BM100" s="85">
        <v>7.34</v>
      </c>
    </row>
    <row r="101" spans="1:65" x14ac:dyDescent="0.25">
      <c r="A101" s="111" t="s">
        <v>198</v>
      </c>
      <c r="B101" s="130">
        <v>0.33333333333333331</v>
      </c>
      <c r="C101" s="74">
        <v>23</v>
      </c>
      <c r="D101" s="84">
        <v>65</v>
      </c>
      <c r="E101" s="84">
        <v>3.1</v>
      </c>
      <c r="F101" s="84">
        <v>1.2</v>
      </c>
      <c r="G101" s="29">
        <v>11</v>
      </c>
      <c r="H101" s="29">
        <v>7.3</v>
      </c>
      <c r="I101" s="29">
        <v>6.3</v>
      </c>
      <c r="J101" s="29">
        <v>850</v>
      </c>
      <c r="K101" s="29">
        <v>8100</v>
      </c>
      <c r="L101" s="29">
        <v>50</v>
      </c>
      <c r="M101" s="29">
        <v>971</v>
      </c>
      <c r="N101" s="85">
        <v>7.95</v>
      </c>
      <c r="O101" s="129">
        <v>0.34722222222222227</v>
      </c>
      <c r="P101" s="29">
        <v>2.2999999999999998</v>
      </c>
      <c r="Q101" s="29">
        <v>1</v>
      </c>
      <c r="R101" s="29">
        <v>3.8</v>
      </c>
      <c r="S101" s="29">
        <v>0.4</v>
      </c>
      <c r="T101" s="29">
        <v>1.7</v>
      </c>
      <c r="U101" s="29">
        <v>5.9</v>
      </c>
      <c r="V101" s="29">
        <v>6</v>
      </c>
      <c r="W101" s="29">
        <v>1.6</v>
      </c>
      <c r="X101" s="29">
        <v>1.6</v>
      </c>
      <c r="Y101" s="29">
        <v>0.2</v>
      </c>
      <c r="Z101" s="29">
        <v>870</v>
      </c>
      <c r="AA101" s="85">
        <v>7.85</v>
      </c>
      <c r="AB101" s="168"/>
      <c r="AC101" s="168"/>
      <c r="AD101" s="169"/>
      <c r="AE101" s="168"/>
      <c r="AF101" s="169"/>
      <c r="AG101" s="170"/>
      <c r="AH101" s="168"/>
      <c r="AI101" s="168"/>
      <c r="AJ101" s="169"/>
      <c r="AK101" s="170"/>
      <c r="AL101" s="168"/>
      <c r="AM101" s="171"/>
      <c r="AN101" s="129">
        <v>0.35416666666666669</v>
      </c>
      <c r="AO101" s="29">
        <v>0.5</v>
      </c>
      <c r="AP101" s="29">
        <v>17</v>
      </c>
      <c r="AQ101" s="29">
        <v>2.1999999999999999E-2</v>
      </c>
      <c r="AR101" s="29">
        <v>0.4</v>
      </c>
      <c r="AS101" s="29">
        <v>0.44</v>
      </c>
      <c r="AT101" s="29">
        <v>2.8000000000000001E-2</v>
      </c>
      <c r="AU101" s="29">
        <v>3.1E-2</v>
      </c>
      <c r="AV101" s="29">
        <v>210</v>
      </c>
      <c r="AW101" s="29">
        <v>210</v>
      </c>
      <c r="AX101" s="29">
        <v>2.1</v>
      </c>
      <c r="AY101" s="29">
        <v>16.05</v>
      </c>
      <c r="AZ101" s="85">
        <v>7.23</v>
      </c>
      <c r="BA101" s="129">
        <v>0.3611111111111111</v>
      </c>
      <c r="BB101" s="29">
        <v>0.97</v>
      </c>
      <c r="BC101" s="29">
        <v>33</v>
      </c>
      <c r="BD101" s="29">
        <v>2.1000000000000001E-2</v>
      </c>
      <c r="BE101" s="29">
        <v>0.4</v>
      </c>
      <c r="BF101" s="29">
        <v>0.49</v>
      </c>
      <c r="BG101" s="29">
        <v>4.2999999999999997E-2</v>
      </c>
      <c r="BH101" s="29">
        <v>4.1000000000000002E-2</v>
      </c>
      <c r="BI101" s="29">
        <v>140</v>
      </c>
      <c r="BJ101" s="29">
        <v>110</v>
      </c>
      <c r="BK101" s="29">
        <v>1.4</v>
      </c>
      <c r="BL101" s="29">
        <v>39.9</v>
      </c>
      <c r="BM101" s="85">
        <v>7.71</v>
      </c>
    </row>
    <row r="102" spans="1:65" x14ac:dyDescent="0.25">
      <c r="A102" s="111" t="s">
        <v>199</v>
      </c>
      <c r="B102" s="130">
        <v>0.3125</v>
      </c>
      <c r="C102" s="74"/>
      <c r="D102" s="84"/>
      <c r="E102" s="84"/>
      <c r="F102" s="84">
        <v>0.4</v>
      </c>
      <c r="G102" s="29"/>
      <c r="H102" s="29"/>
      <c r="I102" s="29"/>
      <c r="J102" s="29">
        <v>800</v>
      </c>
      <c r="K102" s="29">
        <v>3800</v>
      </c>
      <c r="L102" s="29"/>
      <c r="M102" s="29">
        <v>727</v>
      </c>
      <c r="N102" s="85">
        <v>8.61</v>
      </c>
      <c r="O102" s="73">
        <v>0.31597222222222221</v>
      </c>
      <c r="P102" s="29"/>
      <c r="Q102" s="29"/>
      <c r="R102" s="29"/>
      <c r="S102" s="29">
        <v>0.4</v>
      </c>
      <c r="T102" s="29"/>
      <c r="U102" s="29"/>
      <c r="V102" s="29"/>
      <c r="W102" s="29">
        <v>1.6</v>
      </c>
      <c r="X102" s="29">
        <v>1.6</v>
      </c>
      <c r="Y102" s="29"/>
      <c r="Z102" s="29">
        <v>656</v>
      </c>
      <c r="AA102" s="85">
        <v>8.33</v>
      </c>
      <c r="AB102" s="168"/>
      <c r="AC102" s="168"/>
      <c r="AD102" s="169"/>
      <c r="AE102" s="168"/>
      <c r="AF102" s="169"/>
      <c r="AG102" s="170"/>
      <c r="AH102" s="168"/>
      <c r="AI102" s="168"/>
      <c r="AJ102" s="169"/>
      <c r="AK102" s="170"/>
      <c r="AL102" s="168"/>
      <c r="AM102" s="171"/>
      <c r="AN102" s="73">
        <v>0.31944444444444448</v>
      </c>
      <c r="AO102" s="29"/>
      <c r="AP102" s="29"/>
      <c r="AQ102" s="29"/>
      <c r="AR102" s="29">
        <v>0.4</v>
      </c>
      <c r="AS102" s="29"/>
      <c r="AT102" s="29"/>
      <c r="AU102" s="29"/>
      <c r="AV102" s="29">
        <v>260</v>
      </c>
      <c r="AW102" s="29">
        <v>220</v>
      </c>
      <c r="AX102" s="29"/>
      <c r="AY102" s="29">
        <v>21.2</v>
      </c>
      <c r="AZ102" s="85">
        <v>7.32</v>
      </c>
      <c r="BA102" s="73">
        <v>0.3263888888888889</v>
      </c>
      <c r="BB102" s="29"/>
      <c r="BC102" s="29"/>
      <c r="BD102" s="29"/>
      <c r="BE102" s="29">
        <v>0.4</v>
      </c>
      <c r="BF102" s="29"/>
      <c r="BG102" s="29"/>
      <c r="BH102" s="29"/>
      <c r="BI102" s="29">
        <v>150</v>
      </c>
      <c r="BJ102" s="29">
        <v>130</v>
      </c>
      <c r="BK102" s="29"/>
      <c r="BL102" s="29">
        <v>53.7</v>
      </c>
      <c r="BM102" s="85">
        <v>7.72</v>
      </c>
    </row>
    <row r="103" spans="1:65" x14ac:dyDescent="0.25">
      <c r="A103" s="111" t="s">
        <v>200</v>
      </c>
      <c r="B103" s="130">
        <v>0.39583333333333331</v>
      </c>
      <c r="C103" s="74"/>
      <c r="D103" s="84"/>
      <c r="E103" s="84"/>
      <c r="F103" s="84">
        <v>1.5</v>
      </c>
      <c r="G103" s="29"/>
      <c r="H103" s="29"/>
      <c r="I103" s="29"/>
      <c r="J103" s="29">
        <v>950</v>
      </c>
      <c r="K103" s="29">
        <v>6600</v>
      </c>
      <c r="L103" s="29"/>
      <c r="M103" s="29">
        <v>905</v>
      </c>
      <c r="N103" s="85">
        <v>7.51</v>
      </c>
      <c r="O103" s="73">
        <v>0.39583333333333331</v>
      </c>
      <c r="P103" s="29"/>
      <c r="Q103" s="29"/>
      <c r="R103" s="29"/>
      <c r="S103" s="29">
        <v>1.4</v>
      </c>
      <c r="T103" s="29"/>
      <c r="U103" s="29"/>
      <c r="V103" s="29"/>
      <c r="W103" s="29">
        <v>1.6</v>
      </c>
      <c r="X103" s="29">
        <v>3.3</v>
      </c>
      <c r="Y103" s="29"/>
      <c r="Z103" s="29">
        <v>1595</v>
      </c>
      <c r="AA103" s="85">
        <v>7.74</v>
      </c>
      <c r="AB103" s="168"/>
      <c r="AC103" s="168"/>
      <c r="AD103" s="169"/>
      <c r="AE103" s="168"/>
      <c r="AF103" s="169"/>
      <c r="AG103" s="170"/>
      <c r="AH103" s="168"/>
      <c r="AI103" s="168"/>
      <c r="AJ103" s="169"/>
      <c r="AK103" s="170"/>
      <c r="AL103" s="168"/>
      <c r="AM103" s="171"/>
      <c r="AN103" s="73">
        <v>0.39930555555555558</v>
      </c>
      <c r="AO103" s="29"/>
      <c r="AP103" s="29"/>
      <c r="AQ103" s="29"/>
      <c r="AR103" s="29">
        <v>0.4</v>
      </c>
      <c r="AS103" s="29"/>
      <c r="AT103" s="29"/>
      <c r="AU103" s="29"/>
      <c r="AV103" s="29">
        <v>300</v>
      </c>
      <c r="AW103" s="29">
        <v>600</v>
      </c>
      <c r="AX103" s="29"/>
      <c r="AY103" s="29">
        <v>7.11</v>
      </c>
      <c r="AZ103" s="85">
        <v>7.34</v>
      </c>
      <c r="BA103" s="73">
        <v>0.40277777777777773</v>
      </c>
      <c r="BB103" s="29"/>
      <c r="BC103" s="29"/>
      <c r="BD103" s="29"/>
      <c r="BE103" s="29">
        <v>0.4</v>
      </c>
      <c r="BF103" s="29"/>
      <c r="BG103" s="29"/>
      <c r="BH103" s="29"/>
      <c r="BI103" s="29">
        <v>130</v>
      </c>
      <c r="BJ103" s="29">
        <v>62</v>
      </c>
      <c r="BK103" s="29"/>
      <c r="BL103" s="29">
        <v>47.1</v>
      </c>
      <c r="BM103" s="85">
        <v>7.44</v>
      </c>
    </row>
    <row r="104" spans="1:65" x14ac:dyDescent="0.25">
      <c r="A104" s="111" t="s">
        <v>201</v>
      </c>
      <c r="B104" s="130">
        <v>0.375</v>
      </c>
      <c r="C104" s="74"/>
      <c r="D104" s="84"/>
      <c r="E104" s="84"/>
      <c r="F104" s="84">
        <v>1.9</v>
      </c>
      <c r="G104" s="29"/>
      <c r="H104" s="29"/>
      <c r="I104" s="29"/>
      <c r="J104" s="29">
        <v>14000</v>
      </c>
      <c r="K104" s="29">
        <v>31000</v>
      </c>
      <c r="L104" s="29"/>
      <c r="M104" s="29">
        <v>801</v>
      </c>
      <c r="N104" s="85">
        <v>7.41</v>
      </c>
      <c r="O104" s="86">
        <v>0.375</v>
      </c>
      <c r="P104" s="29"/>
      <c r="Q104" s="29"/>
      <c r="R104" s="29"/>
      <c r="S104" s="29">
        <v>1.7</v>
      </c>
      <c r="T104" s="29"/>
      <c r="U104" s="29"/>
      <c r="V104" s="29"/>
      <c r="W104" s="29">
        <v>1.6</v>
      </c>
      <c r="X104" s="29">
        <v>3.3</v>
      </c>
      <c r="Y104" s="29"/>
      <c r="Z104" s="29">
        <v>829</v>
      </c>
      <c r="AA104" s="85">
        <v>7.63</v>
      </c>
      <c r="AB104" s="168"/>
      <c r="AC104" s="168"/>
      <c r="AD104" s="169"/>
      <c r="AE104" s="168"/>
      <c r="AF104" s="169"/>
      <c r="AG104" s="170"/>
      <c r="AH104" s="168"/>
      <c r="AI104" s="168"/>
      <c r="AJ104" s="169"/>
      <c r="AK104" s="170"/>
      <c r="AL104" s="168"/>
      <c r="AM104" s="171"/>
      <c r="AN104" s="86">
        <v>0.38541666666666669</v>
      </c>
      <c r="AO104" s="29"/>
      <c r="AP104" s="29"/>
      <c r="AQ104" s="29"/>
      <c r="AR104" s="29">
        <v>0.4</v>
      </c>
      <c r="AS104" s="29"/>
      <c r="AT104" s="29"/>
      <c r="AU104" s="29"/>
      <c r="AV104" s="29">
        <v>390</v>
      </c>
      <c r="AW104" s="29">
        <v>780</v>
      </c>
      <c r="AX104" s="29"/>
      <c r="AY104" s="29">
        <v>35.9</v>
      </c>
      <c r="AZ104" s="85">
        <v>7.47</v>
      </c>
      <c r="BA104" s="86">
        <v>0.38194444444444442</v>
      </c>
      <c r="BB104" s="29"/>
      <c r="BC104" s="29"/>
      <c r="BD104" s="29"/>
      <c r="BE104" s="29">
        <v>0.4</v>
      </c>
      <c r="BF104" s="29"/>
      <c r="BG104" s="29"/>
      <c r="BH104" s="29"/>
      <c r="BI104" s="29">
        <v>210</v>
      </c>
      <c r="BJ104" s="29">
        <v>320</v>
      </c>
      <c r="BK104" s="29"/>
      <c r="BL104" s="29">
        <v>41.6</v>
      </c>
      <c r="BM104" s="85">
        <v>7.4</v>
      </c>
    </row>
    <row r="105" spans="1:65" x14ac:dyDescent="0.25">
      <c r="A105" s="111" t="s">
        <v>202</v>
      </c>
      <c r="B105" s="130">
        <v>0.3263888888888889</v>
      </c>
      <c r="C105" s="74">
        <v>41</v>
      </c>
      <c r="D105" s="84">
        <v>120</v>
      </c>
      <c r="E105" s="84">
        <v>3.1</v>
      </c>
      <c r="F105" s="84">
        <v>27</v>
      </c>
      <c r="G105" s="29">
        <v>43</v>
      </c>
      <c r="H105" s="29">
        <v>11</v>
      </c>
      <c r="I105" s="29">
        <v>7.9</v>
      </c>
      <c r="J105" s="29">
        <v>31000</v>
      </c>
      <c r="K105" s="29">
        <v>9900</v>
      </c>
      <c r="L105" s="29">
        <v>90</v>
      </c>
      <c r="M105" s="29">
        <v>992</v>
      </c>
      <c r="N105" s="85">
        <v>7.39</v>
      </c>
      <c r="O105" s="73">
        <v>0.3263888888888889</v>
      </c>
      <c r="P105" s="29">
        <v>2</v>
      </c>
      <c r="Q105" s="29">
        <v>1</v>
      </c>
      <c r="R105" s="29">
        <v>3</v>
      </c>
      <c r="S105" s="29">
        <v>26</v>
      </c>
      <c r="T105" s="29">
        <v>28</v>
      </c>
      <c r="U105" s="29">
        <v>8.1</v>
      </c>
      <c r="V105" s="29">
        <v>7.5</v>
      </c>
      <c r="W105" s="29">
        <v>31</v>
      </c>
      <c r="X105" s="29">
        <v>18</v>
      </c>
      <c r="Y105" s="29">
        <v>0.3</v>
      </c>
      <c r="Z105" s="29">
        <v>1306</v>
      </c>
      <c r="AA105" s="85">
        <v>7.52</v>
      </c>
      <c r="AB105" s="168"/>
      <c r="AC105" s="168"/>
      <c r="AD105" s="169"/>
      <c r="AE105" s="168"/>
      <c r="AF105" s="169"/>
      <c r="AG105" s="170"/>
      <c r="AH105" s="168"/>
      <c r="AI105" s="168"/>
      <c r="AJ105" s="169"/>
      <c r="AK105" s="170"/>
      <c r="AL105" s="168"/>
      <c r="AM105" s="171"/>
      <c r="AN105" s="129">
        <v>0.35416666666666669</v>
      </c>
      <c r="AO105" s="29">
        <v>0.65</v>
      </c>
      <c r="AP105" s="29">
        <v>5.4</v>
      </c>
      <c r="AQ105" s="29">
        <v>8.5000000000000006E-3</v>
      </c>
      <c r="AR105" s="29">
        <v>0.4</v>
      </c>
      <c r="AS105" s="29">
        <v>1.1000000000000001</v>
      </c>
      <c r="AT105" s="29">
        <v>4.4999999999999998E-2</v>
      </c>
      <c r="AU105" s="29">
        <v>2.1999999999999999E-2</v>
      </c>
      <c r="AV105" s="29">
        <v>150</v>
      </c>
      <c r="AW105" s="29">
        <v>430</v>
      </c>
      <c r="AX105" s="29">
        <v>3.2</v>
      </c>
      <c r="AY105" s="29">
        <v>255</v>
      </c>
      <c r="AZ105" s="85">
        <v>7.13</v>
      </c>
      <c r="BA105" s="129">
        <v>0.3611111111111111</v>
      </c>
      <c r="BB105" s="29">
        <v>0.55000000000000004</v>
      </c>
      <c r="BC105" s="29">
        <v>30</v>
      </c>
      <c r="BD105" s="29">
        <v>0.24</v>
      </c>
      <c r="BE105" s="29">
        <v>0.87</v>
      </c>
      <c r="BF105" s="29">
        <v>1.2</v>
      </c>
      <c r="BG105" s="29">
        <v>0.34</v>
      </c>
      <c r="BH105" s="29">
        <v>0.27</v>
      </c>
      <c r="BI105" s="29">
        <v>270</v>
      </c>
      <c r="BJ105" s="29">
        <v>420</v>
      </c>
      <c r="BK105" s="29">
        <v>4.7</v>
      </c>
      <c r="BL105" s="29">
        <v>9.83</v>
      </c>
      <c r="BM105" s="85">
        <v>7.26</v>
      </c>
    </row>
    <row r="106" spans="1:65" x14ac:dyDescent="0.25">
      <c r="A106" s="111" t="s">
        <v>203</v>
      </c>
      <c r="B106" s="130">
        <v>0.3125</v>
      </c>
      <c r="C106" s="74"/>
      <c r="D106" s="84"/>
      <c r="E106" s="84"/>
      <c r="F106" s="84">
        <v>37</v>
      </c>
      <c r="G106" s="29"/>
      <c r="H106" s="29"/>
      <c r="I106" s="29"/>
      <c r="J106" s="29">
        <v>8700</v>
      </c>
      <c r="K106" s="29">
        <v>5300</v>
      </c>
      <c r="L106" s="29"/>
      <c r="M106" s="29">
        <v>1097</v>
      </c>
      <c r="N106" s="85">
        <v>7.6</v>
      </c>
      <c r="O106" s="129">
        <v>0.3125</v>
      </c>
      <c r="P106" s="29"/>
      <c r="Q106" s="29"/>
      <c r="R106" s="29"/>
      <c r="S106" s="29">
        <v>36</v>
      </c>
      <c r="T106" s="29"/>
      <c r="U106" s="29"/>
      <c r="V106" s="29"/>
      <c r="W106" s="29">
        <v>1.6</v>
      </c>
      <c r="X106" s="29">
        <v>1.6</v>
      </c>
      <c r="Y106" s="29"/>
      <c r="Z106" s="29">
        <v>1036</v>
      </c>
      <c r="AA106" s="85">
        <v>7.6</v>
      </c>
      <c r="AB106" s="168"/>
      <c r="AC106" s="168"/>
      <c r="AD106" s="169"/>
      <c r="AE106" s="168"/>
      <c r="AF106" s="169"/>
      <c r="AG106" s="170"/>
      <c r="AH106" s="168"/>
      <c r="AI106" s="168"/>
      <c r="AJ106" s="169"/>
      <c r="AK106" s="170"/>
      <c r="AL106" s="168"/>
      <c r="AM106" s="171"/>
      <c r="AN106" s="129">
        <v>0.31944444444444448</v>
      </c>
      <c r="AO106" s="29"/>
      <c r="AP106" s="29"/>
      <c r="AQ106" s="29"/>
      <c r="AR106" s="29">
        <v>0.4</v>
      </c>
      <c r="AS106" s="29"/>
      <c r="AT106" s="29"/>
      <c r="AU106" s="29"/>
      <c r="AV106" s="29">
        <v>330</v>
      </c>
      <c r="AW106" s="29">
        <v>480</v>
      </c>
      <c r="AX106" s="29"/>
      <c r="AY106" s="29">
        <v>252</v>
      </c>
      <c r="AZ106" s="85">
        <v>6.87</v>
      </c>
      <c r="BA106" s="129">
        <v>0.3263888888888889</v>
      </c>
      <c r="BB106" s="29"/>
      <c r="BC106" s="29"/>
      <c r="BD106" s="29"/>
      <c r="BE106" s="29">
        <v>2.7</v>
      </c>
      <c r="BF106" s="29"/>
      <c r="BG106" s="29"/>
      <c r="BH106" s="29"/>
      <c r="BI106" s="29">
        <v>430</v>
      </c>
      <c r="BJ106" s="29">
        <v>330</v>
      </c>
      <c r="BK106" s="29"/>
      <c r="BL106" s="29">
        <v>10.62</v>
      </c>
      <c r="BM106" s="85">
        <v>7.22</v>
      </c>
    </row>
    <row r="107" spans="1:65" x14ac:dyDescent="0.25">
      <c r="A107" s="111" t="s">
        <v>204</v>
      </c>
      <c r="B107" s="130">
        <v>0.3125</v>
      </c>
      <c r="C107" s="74"/>
      <c r="D107" s="84"/>
      <c r="E107" s="84"/>
      <c r="F107" s="84">
        <v>34</v>
      </c>
      <c r="G107" s="29"/>
      <c r="H107" s="29"/>
      <c r="I107" s="29"/>
      <c r="J107" s="29">
        <v>4200</v>
      </c>
      <c r="K107" s="29">
        <v>2000</v>
      </c>
      <c r="L107" s="29"/>
      <c r="M107" s="29">
        <v>2.2599999999999998</v>
      </c>
      <c r="N107" s="85">
        <v>7.45</v>
      </c>
      <c r="O107" s="129">
        <v>0.3125</v>
      </c>
      <c r="P107" s="29"/>
      <c r="Q107" s="29"/>
      <c r="R107" s="29"/>
      <c r="S107" s="29">
        <v>30</v>
      </c>
      <c r="T107" s="29"/>
      <c r="U107" s="29"/>
      <c r="V107" s="29"/>
      <c r="W107" s="29">
        <v>4.9000000000000004</v>
      </c>
      <c r="X107" s="29">
        <v>8.1999999999999993</v>
      </c>
      <c r="Y107" s="29"/>
      <c r="Z107" s="29">
        <v>1204</v>
      </c>
      <c r="AA107" s="85">
        <v>7.68</v>
      </c>
      <c r="AB107" s="168"/>
      <c r="AC107" s="168"/>
      <c r="AD107" s="169"/>
      <c r="AE107" s="168"/>
      <c r="AF107" s="169"/>
      <c r="AG107" s="170"/>
      <c r="AH107" s="168"/>
      <c r="AI107" s="168"/>
      <c r="AJ107" s="169"/>
      <c r="AK107" s="170"/>
      <c r="AL107" s="168"/>
      <c r="AM107" s="171"/>
      <c r="AN107" s="129">
        <v>0.31944444444444448</v>
      </c>
      <c r="AO107" s="29"/>
      <c r="AP107" s="29"/>
      <c r="AQ107" s="29"/>
      <c r="AR107" s="29">
        <v>0.4</v>
      </c>
      <c r="AS107" s="29"/>
      <c r="AT107" s="29"/>
      <c r="AU107" s="29"/>
      <c r="AV107" s="29">
        <v>5200</v>
      </c>
      <c r="AW107" s="29">
        <v>5900</v>
      </c>
      <c r="AX107" s="29"/>
      <c r="AY107" s="29">
        <v>3.04</v>
      </c>
      <c r="AZ107" s="85">
        <v>6.78</v>
      </c>
      <c r="BA107" s="129">
        <v>0.3263888888888889</v>
      </c>
      <c r="BB107" s="29"/>
      <c r="BC107" s="29"/>
      <c r="BD107" s="29"/>
      <c r="BE107" s="29">
        <v>0.4</v>
      </c>
      <c r="BF107" s="29"/>
      <c r="BG107" s="29"/>
      <c r="BH107" s="29"/>
      <c r="BI107" s="29">
        <v>7700</v>
      </c>
      <c r="BJ107" s="29">
        <v>6200</v>
      </c>
      <c r="BK107" s="29"/>
      <c r="BL107" s="29">
        <v>24.7</v>
      </c>
      <c r="BM107" s="85">
        <v>6.84</v>
      </c>
    </row>
    <row r="108" spans="1:65" x14ac:dyDescent="0.25">
      <c r="A108" s="111" t="s">
        <v>205</v>
      </c>
      <c r="B108" s="130">
        <v>0.625</v>
      </c>
      <c r="C108" s="74"/>
      <c r="D108" s="84"/>
      <c r="E108" s="84"/>
      <c r="F108" s="84">
        <v>27</v>
      </c>
      <c r="G108" s="29"/>
      <c r="H108" s="29"/>
      <c r="I108" s="29"/>
      <c r="J108" s="29">
        <v>0</v>
      </c>
      <c r="K108" s="29">
        <v>5700</v>
      </c>
      <c r="L108" s="29"/>
      <c r="M108" s="29">
        <v>1223</v>
      </c>
      <c r="N108" s="85">
        <v>7.71</v>
      </c>
      <c r="O108" s="129">
        <v>0.625</v>
      </c>
      <c r="P108" s="29"/>
      <c r="Q108" s="29"/>
      <c r="R108" s="29"/>
      <c r="S108" s="29">
        <v>25</v>
      </c>
      <c r="T108" s="29"/>
      <c r="U108" s="29"/>
      <c r="V108" s="29"/>
      <c r="W108" s="29">
        <v>1.6</v>
      </c>
      <c r="X108" s="29">
        <v>1.6</v>
      </c>
      <c r="Y108" s="29"/>
      <c r="Z108" s="29">
        <v>1196</v>
      </c>
      <c r="AA108" s="85">
        <v>7.85</v>
      </c>
      <c r="AB108" s="168"/>
      <c r="AC108" s="168"/>
      <c r="AD108" s="169"/>
      <c r="AE108" s="168"/>
      <c r="AF108" s="169"/>
      <c r="AG108" s="170"/>
      <c r="AH108" s="168"/>
      <c r="AI108" s="168"/>
      <c r="AJ108" s="169"/>
      <c r="AK108" s="170"/>
      <c r="AL108" s="168"/>
      <c r="AM108" s="171"/>
      <c r="AN108" s="129">
        <v>0.63194444444444442</v>
      </c>
      <c r="AO108" s="29"/>
      <c r="AP108" s="29"/>
      <c r="AQ108" s="29"/>
      <c r="AR108" s="29">
        <v>0.4</v>
      </c>
      <c r="AS108" s="29"/>
      <c r="AT108" s="29"/>
      <c r="AU108" s="29"/>
      <c r="AV108" s="29">
        <v>2700</v>
      </c>
      <c r="AW108" s="29">
        <v>930</v>
      </c>
      <c r="AX108" s="29"/>
      <c r="AY108" s="29">
        <v>37.5</v>
      </c>
      <c r="AZ108" s="85">
        <v>6.83</v>
      </c>
      <c r="BA108" s="129">
        <v>0.63888888888888895</v>
      </c>
      <c r="BB108" s="29"/>
      <c r="BC108" s="29"/>
      <c r="BD108" s="29"/>
      <c r="BE108" s="29">
        <v>0.4</v>
      </c>
      <c r="BF108" s="29"/>
      <c r="BG108" s="29"/>
      <c r="BH108" s="29"/>
      <c r="BI108" s="29">
        <v>830</v>
      </c>
      <c r="BJ108" s="29">
        <v>630</v>
      </c>
      <c r="BK108" s="29"/>
      <c r="BL108" s="29">
        <v>51.9</v>
      </c>
      <c r="BM108" s="85">
        <v>7.17</v>
      </c>
    </row>
    <row r="109" spans="1:65" x14ac:dyDescent="0.25">
      <c r="A109" s="111" t="s">
        <v>206</v>
      </c>
      <c r="B109" s="130">
        <v>0.375</v>
      </c>
      <c r="C109" s="74"/>
      <c r="D109" s="84"/>
      <c r="E109" s="84"/>
      <c r="F109" s="84">
        <v>30</v>
      </c>
      <c r="G109" s="29"/>
      <c r="H109" s="29"/>
      <c r="I109" s="29"/>
      <c r="J109" s="29">
        <v>6400</v>
      </c>
      <c r="K109" s="29">
        <v>24000</v>
      </c>
      <c r="L109" s="29"/>
      <c r="M109" s="29">
        <v>1185</v>
      </c>
      <c r="N109" s="85">
        <v>7.67</v>
      </c>
      <c r="O109" s="1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85"/>
      <c r="AB109" s="168"/>
      <c r="AC109" s="168"/>
      <c r="AD109" s="169"/>
      <c r="AE109" s="168"/>
      <c r="AF109" s="169"/>
      <c r="AG109" s="170"/>
      <c r="AH109" s="168"/>
      <c r="AI109" s="168"/>
      <c r="AJ109" s="169"/>
      <c r="AK109" s="170"/>
      <c r="AL109" s="168"/>
      <c r="AM109" s="171"/>
      <c r="AN109" s="129">
        <v>0.38541666666666669</v>
      </c>
      <c r="AO109" s="29"/>
      <c r="AP109" s="29"/>
      <c r="AQ109" s="29"/>
      <c r="AR109" s="29">
        <v>0.4</v>
      </c>
      <c r="AS109" s="29"/>
      <c r="AT109" s="29"/>
      <c r="AU109" s="29"/>
      <c r="AV109" s="29">
        <v>210</v>
      </c>
      <c r="AW109" s="29">
        <v>710</v>
      </c>
      <c r="AX109" s="29"/>
      <c r="AY109" s="29">
        <v>1410</v>
      </c>
      <c r="AZ109" s="85">
        <v>7.29</v>
      </c>
      <c r="BA109" s="129">
        <v>0.39583333333333331</v>
      </c>
      <c r="BB109" s="29"/>
      <c r="BC109" s="29"/>
      <c r="BD109" s="29"/>
      <c r="BE109" s="29">
        <v>0.78</v>
      </c>
      <c r="BF109" s="29"/>
      <c r="BG109" s="29"/>
      <c r="BH109" s="29"/>
      <c r="BI109" s="29">
        <v>500</v>
      </c>
      <c r="BJ109" s="29">
        <v>640</v>
      </c>
      <c r="BK109" s="29"/>
      <c r="BL109" s="29">
        <v>29200</v>
      </c>
      <c r="BM109" s="85">
        <v>7.06</v>
      </c>
    </row>
    <row r="110" spans="1:65" x14ac:dyDescent="0.25">
      <c r="A110" s="111" t="s">
        <v>207</v>
      </c>
      <c r="B110" s="129"/>
      <c r="C110" s="74"/>
      <c r="D110" s="84"/>
      <c r="E110" s="84"/>
      <c r="F110" s="84"/>
      <c r="G110" s="29"/>
      <c r="H110" s="29"/>
      <c r="I110" s="29"/>
      <c r="J110" s="29"/>
      <c r="K110" s="29"/>
      <c r="L110" s="29"/>
      <c r="M110" s="29"/>
      <c r="N110" s="85"/>
      <c r="O110" s="129">
        <v>0.625</v>
      </c>
      <c r="P110" s="29"/>
      <c r="Q110" s="29"/>
      <c r="R110" s="29"/>
      <c r="S110" s="29">
        <v>25</v>
      </c>
      <c r="T110" s="29"/>
      <c r="U110" s="29"/>
      <c r="V110" s="29"/>
      <c r="W110" s="29">
        <v>3.3</v>
      </c>
      <c r="X110" s="29">
        <v>13</v>
      </c>
      <c r="Y110" s="29"/>
      <c r="Z110" s="29">
        <v>892</v>
      </c>
      <c r="AA110" s="85">
        <v>7.43</v>
      </c>
      <c r="AB110" s="168"/>
      <c r="AC110" s="168"/>
      <c r="AD110" s="169"/>
      <c r="AE110" s="168"/>
      <c r="AF110" s="169"/>
      <c r="AG110" s="170"/>
      <c r="AH110" s="168"/>
      <c r="AI110" s="168"/>
      <c r="AJ110" s="169"/>
      <c r="AK110" s="170"/>
      <c r="AL110" s="168"/>
      <c r="AM110" s="171"/>
      <c r="AN110" s="1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85"/>
      <c r="BA110" s="1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85"/>
    </row>
    <row r="111" spans="1:65" x14ac:dyDescent="0.25">
      <c r="A111" s="111" t="s">
        <v>208</v>
      </c>
      <c r="B111" s="130">
        <v>0.60416666666666663</v>
      </c>
      <c r="C111" s="74"/>
      <c r="D111" s="84"/>
      <c r="E111" s="84"/>
      <c r="F111" s="84">
        <v>24</v>
      </c>
      <c r="G111" s="29"/>
      <c r="H111" s="29"/>
      <c r="I111" s="29"/>
      <c r="J111" s="29">
        <v>7700</v>
      </c>
      <c r="K111" s="29">
        <v>21000</v>
      </c>
      <c r="L111" s="29"/>
      <c r="M111" s="29">
        <v>1022</v>
      </c>
      <c r="N111" s="85">
        <v>7.4</v>
      </c>
      <c r="O111" s="129">
        <v>0.69097222222222221</v>
      </c>
      <c r="P111" s="29"/>
      <c r="Q111" s="29"/>
      <c r="R111" s="29"/>
      <c r="S111" s="29">
        <v>21</v>
      </c>
      <c r="T111" s="29"/>
      <c r="U111" s="29"/>
      <c r="V111" s="29"/>
      <c r="W111" s="29">
        <v>1.6</v>
      </c>
      <c r="X111" s="29">
        <v>16</v>
      </c>
      <c r="Y111" s="29"/>
      <c r="Z111" s="29">
        <v>1384</v>
      </c>
      <c r="AA111" s="85">
        <v>7.26</v>
      </c>
      <c r="AB111" s="168"/>
      <c r="AC111" s="168"/>
      <c r="AD111" s="169"/>
      <c r="AE111" s="168"/>
      <c r="AF111" s="169"/>
      <c r="AG111" s="170"/>
      <c r="AH111" s="168"/>
      <c r="AI111" s="168"/>
      <c r="AJ111" s="169"/>
      <c r="AK111" s="170"/>
      <c r="AL111" s="168"/>
      <c r="AM111" s="171"/>
      <c r="AN111" s="129">
        <v>0.61458333333333337</v>
      </c>
      <c r="AO111" s="29"/>
      <c r="AP111" s="29"/>
      <c r="AQ111" s="29"/>
      <c r="AR111" s="29">
        <v>0.4</v>
      </c>
      <c r="AS111" s="29"/>
      <c r="AT111" s="29"/>
      <c r="AU111" s="29"/>
      <c r="AV111" s="29">
        <v>600</v>
      </c>
      <c r="AW111" s="29">
        <v>780</v>
      </c>
      <c r="AX111" s="29"/>
      <c r="AY111" s="29">
        <v>33.5</v>
      </c>
      <c r="AZ111" s="85">
        <v>6.72</v>
      </c>
      <c r="BA111" s="129">
        <v>0.62152777777777779</v>
      </c>
      <c r="BB111" s="29"/>
      <c r="BC111" s="29"/>
      <c r="BD111" s="29"/>
      <c r="BE111" s="29">
        <v>0.4</v>
      </c>
      <c r="BF111" s="29"/>
      <c r="BG111" s="29"/>
      <c r="BH111" s="29"/>
      <c r="BI111" s="29">
        <v>480</v>
      </c>
      <c r="BJ111" s="29">
        <v>780</v>
      </c>
      <c r="BK111" s="29"/>
      <c r="BL111" s="29">
        <v>41.5</v>
      </c>
      <c r="BM111" s="85">
        <v>6.91</v>
      </c>
    </row>
    <row r="112" spans="1:65" x14ac:dyDescent="0.25">
      <c r="A112" s="111" t="s">
        <v>209</v>
      </c>
      <c r="B112" s="130"/>
      <c r="C112" s="74"/>
      <c r="D112" s="84"/>
      <c r="E112" s="84"/>
      <c r="F112" s="84"/>
      <c r="G112" s="29"/>
      <c r="H112" s="29"/>
      <c r="I112" s="29"/>
      <c r="J112" s="29"/>
      <c r="K112" s="29"/>
      <c r="L112" s="29"/>
      <c r="M112" s="29"/>
      <c r="N112" s="85"/>
      <c r="O112" s="1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85"/>
      <c r="AB112" s="168"/>
      <c r="AC112" s="168"/>
      <c r="AD112" s="169"/>
      <c r="AE112" s="168"/>
      <c r="AF112" s="169"/>
      <c r="AG112" s="170"/>
      <c r="AH112" s="168"/>
      <c r="AI112" s="168"/>
      <c r="AJ112" s="169"/>
      <c r="AK112" s="170"/>
      <c r="AL112" s="168"/>
      <c r="AM112" s="171"/>
      <c r="AN112" s="129">
        <v>0.3923611111111111</v>
      </c>
      <c r="AO112" s="29"/>
      <c r="AP112" s="29"/>
      <c r="AQ112" s="29"/>
      <c r="AR112" s="29">
        <v>0.4</v>
      </c>
      <c r="AS112" s="29"/>
      <c r="AT112" s="29"/>
      <c r="AU112" s="29"/>
      <c r="AV112" s="29">
        <v>1900</v>
      </c>
      <c r="AW112" s="29">
        <v>660</v>
      </c>
      <c r="AX112" s="29"/>
      <c r="AY112" s="29">
        <v>7.17</v>
      </c>
      <c r="AZ112" s="85">
        <v>7.07</v>
      </c>
      <c r="BA112" s="129">
        <v>0.39930555555555558</v>
      </c>
      <c r="BB112" s="29"/>
      <c r="BC112" s="29"/>
      <c r="BD112" s="29"/>
      <c r="BE112" s="29">
        <v>0.4</v>
      </c>
      <c r="BF112" s="29"/>
      <c r="BG112" s="29"/>
      <c r="BH112" s="29"/>
      <c r="BI112" s="29">
        <v>350</v>
      </c>
      <c r="BJ112" s="29">
        <v>600</v>
      </c>
      <c r="BK112" s="29"/>
      <c r="BL112" s="29">
        <v>1367</v>
      </c>
      <c r="BM112" s="85">
        <v>7.01</v>
      </c>
    </row>
    <row r="113" spans="1:65" x14ac:dyDescent="0.25">
      <c r="A113" s="111" t="s">
        <v>210</v>
      </c>
      <c r="B113" s="130">
        <v>0.74305555555555547</v>
      </c>
      <c r="C113" s="74"/>
      <c r="D113" s="84"/>
      <c r="E113" s="84"/>
      <c r="F113" s="84">
        <v>0.42</v>
      </c>
      <c r="G113" s="29"/>
      <c r="H113" s="29"/>
      <c r="I113" s="29"/>
      <c r="J113" s="29">
        <v>5600</v>
      </c>
      <c r="K113" s="29">
        <v>17000</v>
      </c>
      <c r="L113" s="29"/>
      <c r="M113" s="29">
        <v>1.2</v>
      </c>
      <c r="N113" s="85">
        <v>7.44</v>
      </c>
      <c r="O113" s="129">
        <v>0.73958333333333337</v>
      </c>
      <c r="P113" s="29"/>
      <c r="Q113" s="29"/>
      <c r="R113" s="29"/>
      <c r="S113" s="29">
        <v>1.2</v>
      </c>
      <c r="T113" s="29"/>
      <c r="U113" s="29"/>
      <c r="V113" s="29"/>
      <c r="W113" s="29">
        <v>1.6</v>
      </c>
      <c r="X113" s="29">
        <v>780</v>
      </c>
      <c r="Y113" s="29"/>
      <c r="Z113" s="29">
        <v>1.3720000000000001</v>
      </c>
      <c r="AA113" s="85">
        <v>7.28</v>
      </c>
      <c r="AB113" s="168"/>
      <c r="AC113" s="168"/>
      <c r="AD113" s="169"/>
      <c r="AE113" s="168"/>
      <c r="AF113" s="169"/>
      <c r="AG113" s="170"/>
      <c r="AH113" s="168"/>
      <c r="AI113" s="168"/>
      <c r="AJ113" s="169"/>
      <c r="AK113" s="170"/>
      <c r="AL113" s="168"/>
      <c r="AM113" s="171"/>
      <c r="AN113" s="1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85"/>
      <c r="BA113" s="1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85"/>
    </row>
    <row r="114" spans="1:65" ht="13.8" thickBot="1" x14ac:dyDescent="0.3">
      <c r="A114" s="113" t="s">
        <v>211</v>
      </c>
      <c r="B114" s="135">
        <v>0.36458333333333331</v>
      </c>
      <c r="C114" s="88">
        <v>17</v>
      </c>
      <c r="D114" s="89">
        <v>91</v>
      </c>
      <c r="E114" s="89">
        <v>6.5</v>
      </c>
      <c r="F114" s="89">
        <v>0.4</v>
      </c>
      <c r="G114" s="90">
        <v>9.5</v>
      </c>
      <c r="H114" s="90">
        <v>7.4</v>
      </c>
      <c r="I114" s="90">
        <v>6</v>
      </c>
      <c r="J114" s="90">
        <v>7400</v>
      </c>
      <c r="K114" s="90">
        <v>40000</v>
      </c>
      <c r="L114" s="90">
        <v>91</v>
      </c>
      <c r="M114" s="90">
        <v>836</v>
      </c>
      <c r="N114" s="91">
        <v>7.35</v>
      </c>
      <c r="O114" s="134">
        <v>0.37152777777777773</v>
      </c>
      <c r="P114" s="90">
        <v>0.5</v>
      </c>
      <c r="Q114" s="90">
        <v>1</v>
      </c>
      <c r="R114" s="90">
        <v>6.2</v>
      </c>
      <c r="S114" s="90">
        <v>0.4</v>
      </c>
      <c r="T114" s="90">
        <v>0.84</v>
      </c>
      <c r="U114" s="90">
        <v>6.3</v>
      </c>
      <c r="V114" s="90">
        <v>6.2</v>
      </c>
      <c r="W114" s="90">
        <v>1.6</v>
      </c>
      <c r="X114" s="90">
        <v>1.6</v>
      </c>
      <c r="Y114" s="90">
        <v>1</v>
      </c>
      <c r="Z114" s="90">
        <v>1202</v>
      </c>
      <c r="AA114" s="91">
        <v>7.38</v>
      </c>
      <c r="AB114" s="180"/>
      <c r="AC114" s="180"/>
      <c r="AD114" s="181"/>
      <c r="AE114" s="180"/>
      <c r="AF114" s="181"/>
      <c r="AG114" s="182"/>
      <c r="AH114" s="180"/>
      <c r="AI114" s="180"/>
      <c r="AJ114" s="181"/>
      <c r="AK114" s="182"/>
      <c r="AL114" s="180"/>
      <c r="AM114" s="183"/>
      <c r="AN114" s="134">
        <v>0.3611111111111111</v>
      </c>
      <c r="AO114" s="90">
        <v>1.5</v>
      </c>
      <c r="AP114" s="90">
        <v>3</v>
      </c>
      <c r="AQ114" s="90">
        <v>0.12</v>
      </c>
      <c r="AR114" s="90">
        <v>0.4</v>
      </c>
      <c r="AS114" s="90">
        <v>0.74</v>
      </c>
      <c r="AT114" s="90">
        <v>9.1999999999999998E-2</v>
      </c>
      <c r="AU114" s="90">
        <v>4.4999999999999998E-2</v>
      </c>
      <c r="AV114" s="90">
        <v>2200</v>
      </c>
      <c r="AW114" s="90">
        <v>3900</v>
      </c>
      <c r="AX114" s="90">
        <v>3</v>
      </c>
      <c r="AY114" s="90">
        <v>250</v>
      </c>
      <c r="AZ114" s="91">
        <v>6.97</v>
      </c>
      <c r="BA114" s="134">
        <v>0.35416666666666669</v>
      </c>
      <c r="BB114" s="90">
        <v>0.64</v>
      </c>
      <c r="BC114" s="90">
        <v>8.4</v>
      </c>
      <c r="BD114" s="90">
        <v>0.63</v>
      </c>
      <c r="BE114" s="90">
        <v>0.4</v>
      </c>
      <c r="BF114" s="90">
        <v>0.61</v>
      </c>
      <c r="BG114" s="90">
        <v>0.17</v>
      </c>
      <c r="BH114" s="90">
        <v>0.1</v>
      </c>
      <c r="BI114" s="90">
        <v>2400</v>
      </c>
      <c r="BJ114" s="90">
        <v>3300</v>
      </c>
      <c r="BK114" s="90">
        <v>8.4</v>
      </c>
      <c r="BL114" s="90">
        <v>243</v>
      </c>
      <c r="BM114" s="91">
        <v>6.91</v>
      </c>
    </row>
    <row r="115" spans="1:65" x14ac:dyDescent="0.25">
      <c r="A115" s="123">
        <v>42473</v>
      </c>
      <c r="B115" s="131">
        <v>0.60416666666666663</v>
      </c>
      <c r="C115" s="80"/>
      <c r="D115" s="79"/>
      <c r="E115" s="79"/>
      <c r="F115" s="79">
        <v>0.4</v>
      </c>
      <c r="G115" s="80"/>
      <c r="H115" s="80"/>
      <c r="I115" s="80"/>
      <c r="J115" s="80">
        <v>960</v>
      </c>
      <c r="K115" s="80">
        <v>26000</v>
      </c>
      <c r="L115" s="80"/>
      <c r="M115" s="80"/>
      <c r="N115" s="81">
        <v>7.46</v>
      </c>
      <c r="O115" s="133">
        <v>0.60416666666666663</v>
      </c>
      <c r="P115" s="80"/>
      <c r="Q115" s="80"/>
      <c r="R115" s="80"/>
      <c r="S115" s="80">
        <v>0.4</v>
      </c>
      <c r="T115" s="80"/>
      <c r="U115" s="80"/>
      <c r="V115" s="80"/>
      <c r="W115" s="80">
        <v>1.6</v>
      </c>
      <c r="X115" s="80">
        <v>8.1999999999999993</v>
      </c>
      <c r="Y115" s="80"/>
      <c r="Z115" s="80"/>
      <c r="AA115" s="81">
        <v>7.21</v>
      </c>
      <c r="AB115" s="172"/>
      <c r="AC115" s="172"/>
      <c r="AD115" s="173"/>
      <c r="AE115" s="172"/>
      <c r="AF115" s="173"/>
      <c r="AG115" s="174"/>
      <c r="AH115" s="172"/>
      <c r="AI115" s="172"/>
      <c r="AJ115" s="173"/>
      <c r="AK115" s="174"/>
      <c r="AL115" s="172"/>
      <c r="AM115" s="175"/>
      <c r="AN115" s="133">
        <v>0.625</v>
      </c>
      <c r="AO115" s="80"/>
      <c r="AP115" s="80"/>
      <c r="AQ115" s="80"/>
      <c r="AR115" s="80">
        <v>0.4</v>
      </c>
      <c r="AS115" s="80"/>
      <c r="AT115" s="80"/>
      <c r="AU115" s="80"/>
      <c r="AV115" s="80">
        <v>290</v>
      </c>
      <c r="AW115" s="80">
        <v>220</v>
      </c>
      <c r="AX115" s="80"/>
      <c r="AY115" s="80"/>
      <c r="AZ115" s="81">
        <v>6.91</v>
      </c>
      <c r="BA115" s="133">
        <v>0.64583333333333337</v>
      </c>
      <c r="BB115" s="80"/>
      <c r="BC115" s="80"/>
      <c r="BD115" s="80"/>
      <c r="BE115" s="80">
        <v>0.4</v>
      </c>
      <c r="BF115" s="80"/>
      <c r="BG115" s="80"/>
      <c r="BH115" s="80"/>
      <c r="BI115" s="80">
        <v>430</v>
      </c>
      <c r="BJ115" s="80">
        <v>230</v>
      </c>
      <c r="BK115" s="80"/>
      <c r="BL115" s="80"/>
      <c r="BM115" s="81">
        <v>7.34</v>
      </c>
    </row>
    <row r="116" spans="1:65" x14ac:dyDescent="0.25">
      <c r="A116" s="38">
        <v>42501</v>
      </c>
      <c r="B116" s="132">
        <v>0.625</v>
      </c>
      <c r="C116" s="29">
        <v>17</v>
      </c>
      <c r="D116" s="84">
        <v>69</v>
      </c>
      <c r="E116" s="84">
        <v>0.95</v>
      </c>
      <c r="F116" s="84">
        <v>11</v>
      </c>
      <c r="G116" s="29">
        <v>17</v>
      </c>
      <c r="H116" s="29">
        <v>12</v>
      </c>
      <c r="I116" s="29">
        <v>9.9</v>
      </c>
      <c r="J116" s="29">
        <v>1500</v>
      </c>
      <c r="K116" s="29">
        <v>2900</v>
      </c>
      <c r="L116" s="29">
        <v>38</v>
      </c>
      <c r="M116" s="29">
        <v>639</v>
      </c>
      <c r="N116" s="85">
        <v>7.45</v>
      </c>
      <c r="O116" s="129">
        <v>0.62847222222222221</v>
      </c>
      <c r="P116" s="29">
        <v>3</v>
      </c>
      <c r="Q116" s="29">
        <v>3.6</v>
      </c>
      <c r="R116" s="29">
        <v>2.7</v>
      </c>
      <c r="S116" s="29">
        <v>8.5</v>
      </c>
      <c r="T116" s="29">
        <v>9</v>
      </c>
      <c r="U116" s="29">
        <v>10</v>
      </c>
      <c r="V116" s="29">
        <v>10</v>
      </c>
      <c r="W116" s="29">
        <v>1.6</v>
      </c>
      <c r="X116" s="29">
        <v>1.6</v>
      </c>
      <c r="Y116" s="29">
        <v>0.3</v>
      </c>
      <c r="Z116" s="29">
        <v>732</v>
      </c>
      <c r="AA116" s="85">
        <v>7.32</v>
      </c>
      <c r="AB116" s="168"/>
      <c r="AC116" s="168"/>
      <c r="AD116" s="169"/>
      <c r="AE116" s="168"/>
      <c r="AF116" s="169"/>
      <c r="AG116" s="170"/>
      <c r="AH116" s="168"/>
      <c r="AI116" s="168"/>
      <c r="AJ116" s="169"/>
      <c r="AK116" s="170"/>
      <c r="AL116" s="168"/>
      <c r="AM116" s="171"/>
      <c r="AN116" s="129">
        <v>0.64583333333333337</v>
      </c>
      <c r="AO116" s="29">
        <v>0.5</v>
      </c>
      <c r="AP116" s="29">
        <v>14</v>
      </c>
      <c r="AQ116" s="29">
        <v>0.02</v>
      </c>
      <c r="AR116" s="29">
        <v>0.4</v>
      </c>
      <c r="AS116" s="29">
        <v>0.26</v>
      </c>
      <c r="AT116" s="29">
        <v>2.3E-2</v>
      </c>
      <c r="AU116" s="29">
        <v>1.7000000000000001E-2</v>
      </c>
      <c r="AV116" s="29">
        <v>800</v>
      </c>
      <c r="AW116" s="29">
        <v>530</v>
      </c>
      <c r="AX116" s="29">
        <v>1.5</v>
      </c>
      <c r="AY116" s="29">
        <v>4.9800000000000004</v>
      </c>
      <c r="AZ116" s="85">
        <v>7.04</v>
      </c>
      <c r="BA116" s="129">
        <v>0.65972222222222221</v>
      </c>
      <c r="BB116" s="29">
        <v>0.53</v>
      </c>
      <c r="BC116" s="29">
        <v>85</v>
      </c>
      <c r="BD116" s="29">
        <v>9.8000000000000004E-2</v>
      </c>
      <c r="BE116" s="29">
        <v>0.4</v>
      </c>
      <c r="BF116" s="29">
        <v>0.47</v>
      </c>
      <c r="BG116" s="29">
        <v>0.21</v>
      </c>
      <c r="BH116" s="29">
        <v>0.21</v>
      </c>
      <c r="BI116" s="29">
        <v>920</v>
      </c>
      <c r="BJ116" s="29">
        <v>750</v>
      </c>
      <c r="BK116" s="29">
        <v>3.9</v>
      </c>
      <c r="BL116" s="29">
        <v>27.7</v>
      </c>
      <c r="BM116" s="85">
        <v>7.22</v>
      </c>
    </row>
    <row r="117" spans="1:65" x14ac:dyDescent="0.25">
      <c r="A117" s="38">
        <v>42534</v>
      </c>
      <c r="B117" s="132">
        <v>0.34027777777777773</v>
      </c>
      <c r="C117" s="29"/>
      <c r="D117" s="84"/>
      <c r="E117" s="84"/>
      <c r="F117" s="84">
        <v>6.9</v>
      </c>
      <c r="G117" s="29"/>
      <c r="H117" s="29"/>
      <c r="I117" s="29"/>
      <c r="J117" s="29">
        <v>9000</v>
      </c>
      <c r="K117" s="29">
        <v>28000</v>
      </c>
      <c r="L117" s="29"/>
      <c r="M117" s="29">
        <v>659</v>
      </c>
      <c r="N117" s="85">
        <v>7.7</v>
      </c>
      <c r="O117" s="129">
        <v>0.34375</v>
      </c>
      <c r="P117" s="29"/>
      <c r="Q117" s="29"/>
      <c r="R117" s="29"/>
      <c r="S117" s="29">
        <v>7.1</v>
      </c>
      <c r="T117" s="29"/>
      <c r="U117" s="29"/>
      <c r="V117" s="29"/>
      <c r="W117" s="29">
        <v>16</v>
      </c>
      <c r="X117" s="29">
        <v>70</v>
      </c>
      <c r="Y117" s="29"/>
      <c r="Z117" s="29">
        <v>929</v>
      </c>
      <c r="AA117" s="85">
        <v>7.95</v>
      </c>
      <c r="AB117" s="168"/>
      <c r="AC117" s="168"/>
      <c r="AD117" s="169"/>
      <c r="AE117" s="168"/>
      <c r="AF117" s="169"/>
      <c r="AG117" s="170"/>
      <c r="AH117" s="168"/>
      <c r="AI117" s="168"/>
      <c r="AJ117" s="169"/>
      <c r="AK117" s="170"/>
      <c r="AL117" s="168"/>
      <c r="AM117" s="171"/>
      <c r="AN117" s="129">
        <v>0.3125</v>
      </c>
      <c r="AO117" s="29"/>
      <c r="AP117" s="29"/>
      <c r="AQ117" s="29"/>
      <c r="AR117" s="29">
        <v>0.4</v>
      </c>
      <c r="AS117" s="29"/>
      <c r="AT117" s="29"/>
      <c r="AU117" s="29"/>
      <c r="AV117" s="29">
        <v>280</v>
      </c>
      <c r="AW117" s="29">
        <v>58</v>
      </c>
      <c r="AX117" s="29"/>
      <c r="AY117" s="29">
        <v>3.54</v>
      </c>
      <c r="AZ117" s="85">
        <v>7.13</v>
      </c>
      <c r="BA117" s="129">
        <v>0.32291666666666669</v>
      </c>
      <c r="BB117" s="29"/>
      <c r="BC117" s="29"/>
      <c r="BD117" s="29"/>
      <c r="BE117" s="29">
        <v>0.4</v>
      </c>
      <c r="BF117" s="29"/>
      <c r="BG117" s="29"/>
      <c r="BH117" s="29"/>
      <c r="BI117" s="29">
        <v>310</v>
      </c>
      <c r="BJ117" s="29">
        <v>290</v>
      </c>
      <c r="BK117" s="29"/>
      <c r="BL117" s="29">
        <v>26.4</v>
      </c>
      <c r="BM117" s="85">
        <v>7.21</v>
      </c>
    </row>
    <row r="118" spans="1:65" x14ac:dyDescent="0.25">
      <c r="A118" s="38">
        <v>42566</v>
      </c>
      <c r="B118" s="129">
        <v>0.33333333333333331</v>
      </c>
      <c r="C118" s="29">
        <v>15</v>
      </c>
      <c r="D118" s="84">
        <v>61</v>
      </c>
      <c r="E118" s="84">
        <v>0.3</v>
      </c>
      <c r="F118" s="84">
        <v>11</v>
      </c>
      <c r="G118" s="29">
        <v>18</v>
      </c>
      <c r="H118" s="29">
        <v>7.6</v>
      </c>
      <c r="I118" s="29">
        <v>6.2</v>
      </c>
      <c r="J118" s="29">
        <v>2700</v>
      </c>
      <c r="K118" s="29">
        <v>2800</v>
      </c>
      <c r="L118" s="29">
        <v>50</v>
      </c>
      <c r="M118" s="29">
        <v>524</v>
      </c>
      <c r="N118" s="85">
        <v>7.67</v>
      </c>
      <c r="O118" s="129">
        <v>0.3298611111111111</v>
      </c>
      <c r="P118" s="29">
        <v>1.4</v>
      </c>
      <c r="Q118" s="29">
        <v>1.2</v>
      </c>
      <c r="R118" s="29">
        <v>0.32</v>
      </c>
      <c r="S118" s="29">
        <v>9.6</v>
      </c>
      <c r="T118" s="29">
        <v>10</v>
      </c>
      <c r="U118" s="29">
        <v>5.9</v>
      </c>
      <c r="V118" s="29">
        <v>5.6</v>
      </c>
      <c r="W118" s="29">
        <v>1.6</v>
      </c>
      <c r="X118" s="29">
        <v>1.6</v>
      </c>
      <c r="Y118" s="29">
        <v>0.2</v>
      </c>
      <c r="Z118" s="29">
        <v>493</v>
      </c>
      <c r="AA118" s="85">
        <v>7.78</v>
      </c>
      <c r="AB118" s="168"/>
      <c r="AC118" s="168"/>
      <c r="AD118" s="169"/>
      <c r="AE118" s="168"/>
      <c r="AF118" s="169"/>
      <c r="AG118" s="170"/>
      <c r="AH118" s="168"/>
      <c r="AI118" s="168"/>
      <c r="AJ118" s="169"/>
      <c r="AK118" s="170"/>
      <c r="AL118" s="168"/>
      <c r="AM118" s="171"/>
      <c r="AN118" s="129">
        <v>0.31944444444444448</v>
      </c>
      <c r="AO118" s="29">
        <v>0.5</v>
      </c>
      <c r="AP118" s="29">
        <v>1</v>
      </c>
      <c r="AQ118" s="29">
        <v>0.27</v>
      </c>
      <c r="AR118" s="29">
        <v>0.4</v>
      </c>
      <c r="AS118" s="29">
        <v>0.32</v>
      </c>
      <c r="AT118" s="29">
        <v>3.6999999999999998E-2</v>
      </c>
      <c r="AU118" s="29">
        <v>1.4999999999999999E-2</v>
      </c>
      <c r="AV118" s="29">
        <v>80</v>
      </c>
      <c r="AW118" s="29">
        <v>100</v>
      </c>
      <c r="AX118" s="29">
        <v>5.9</v>
      </c>
      <c r="AY118" s="29">
        <v>223</v>
      </c>
      <c r="AZ118" s="85">
        <v>6.96</v>
      </c>
      <c r="BA118" s="129">
        <v>0.3125</v>
      </c>
      <c r="BB118" s="29">
        <v>0.5</v>
      </c>
      <c r="BC118" s="29">
        <v>15</v>
      </c>
      <c r="BD118" s="29">
        <v>0.44</v>
      </c>
      <c r="BE118" s="29">
        <v>0.4</v>
      </c>
      <c r="BF118" s="29">
        <v>0.28999999999999998</v>
      </c>
      <c r="BG118" s="29">
        <v>3.4000000000000002E-2</v>
      </c>
      <c r="BH118" s="29">
        <v>1.7000000000000001E-2</v>
      </c>
      <c r="BI118" s="29">
        <v>140</v>
      </c>
      <c r="BJ118" s="29">
        <v>370</v>
      </c>
      <c r="BK118" s="29">
        <v>4.9000000000000004</v>
      </c>
      <c r="BL118" s="29">
        <v>4.53</v>
      </c>
      <c r="BM118" s="85">
        <v>6.69</v>
      </c>
    </row>
    <row r="119" spans="1:65" x14ac:dyDescent="0.25">
      <c r="A119" s="38">
        <v>42605</v>
      </c>
      <c r="B119" s="129">
        <v>0.625</v>
      </c>
      <c r="C119" s="29"/>
      <c r="D119" s="84"/>
      <c r="E119" s="84"/>
      <c r="F119" s="84">
        <v>5.3</v>
      </c>
      <c r="G119" s="29"/>
      <c r="H119" s="29"/>
      <c r="I119" s="29"/>
      <c r="J119" s="29">
        <v>810</v>
      </c>
      <c r="K119" s="29">
        <v>3700</v>
      </c>
      <c r="L119" s="29"/>
      <c r="M119" s="29">
        <v>454</v>
      </c>
      <c r="N119" s="85">
        <v>8.59</v>
      </c>
      <c r="O119" s="129">
        <v>0.63194444444444442</v>
      </c>
      <c r="P119" s="29"/>
      <c r="Q119" s="29"/>
      <c r="R119" s="29"/>
      <c r="S119" s="29">
        <v>4.8</v>
      </c>
      <c r="T119" s="29"/>
      <c r="U119" s="29"/>
      <c r="V119" s="29"/>
      <c r="W119" s="29">
        <v>1.6</v>
      </c>
      <c r="X119" s="29">
        <v>1.6</v>
      </c>
      <c r="Y119" s="29"/>
      <c r="Z119" s="29">
        <v>444</v>
      </c>
      <c r="AA119" s="85">
        <v>7.98</v>
      </c>
      <c r="AB119" s="168"/>
      <c r="AC119" s="168"/>
      <c r="AD119" s="169"/>
      <c r="AE119" s="168"/>
      <c r="AF119" s="169"/>
      <c r="AG119" s="170"/>
      <c r="AH119" s="168"/>
      <c r="AI119" s="168"/>
      <c r="AJ119" s="169"/>
      <c r="AK119" s="170"/>
      <c r="AL119" s="168"/>
      <c r="AM119" s="171"/>
      <c r="AN119" s="129">
        <v>0.63888888888888895</v>
      </c>
      <c r="AO119" s="29"/>
      <c r="AP119" s="29"/>
      <c r="AQ119" s="29"/>
      <c r="AR119" s="29">
        <v>0.4</v>
      </c>
      <c r="AS119" s="29"/>
      <c r="AT119" s="29"/>
      <c r="AU119" s="29"/>
      <c r="AV119" s="29">
        <v>16</v>
      </c>
      <c r="AW119" s="29">
        <v>240</v>
      </c>
      <c r="AX119" s="29"/>
      <c r="AY119" s="29">
        <v>1563</v>
      </c>
      <c r="AZ119" s="85">
        <v>7.07</v>
      </c>
      <c r="BA119" s="129">
        <v>0.64583333333333337</v>
      </c>
      <c r="BB119" s="29"/>
      <c r="BC119" s="29"/>
      <c r="BD119" s="29"/>
      <c r="BE119" s="29">
        <v>0.4</v>
      </c>
      <c r="BF119" s="29"/>
      <c r="BG119" s="29"/>
      <c r="BH119" s="29"/>
      <c r="BI119" s="29">
        <v>78</v>
      </c>
      <c r="BJ119" s="29">
        <v>250</v>
      </c>
      <c r="BK119" s="29"/>
      <c r="BL119" s="29">
        <v>5.89</v>
      </c>
      <c r="BM119" s="85">
        <v>6.85</v>
      </c>
    </row>
    <row r="120" spans="1:65" x14ac:dyDescent="0.25">
      <c r="A120" s="38">
        <v>42621</v>
      </c>
      <c r="B120" s="129">
        <v>0.64583333333333337</v>
      </c>
      <c r="C120" s="29">
        <v>22</v>
      </c>
      <c r="D120" s="84">
        <v>70</v>
      </c>
      <c r="E120" s="84">
        <v>1.3</v>
      </c>
      <c r="F120" s="84">
        <v>7.1</v>
      </c>
      <c r="G120" s="29">
        <v>14</v>
      </c>
      <c r="H120" s="29">
        <v>6.7</v>
      </c>
      <c r="I120" s="29">
        <v>4.3</v>
      </c>
      <c r="J120" s="29">
        <v>170</v>
      </c>
      <c r="K120" s="29">
        <v>140</v>
      </c>
      <c r="L120" s="29">
        <v>45</v>
      </c>
      <c r="M120" s="29">
        <v>451</v>
      </c>
      <c r="N120" s="85">
        <v>7.36</v>
      </c>
      <c r="O120" s="129">
        <v>0.64583333333333337</v>
      </c>
      <c r="P120" s="29">
        <v>1.3</v>
      </c>
      <c r="Q120" s="29">
        <v>1.8</v>
      </c>
      <c r="R120" s="29">
        <v>1.4</v>
      </c>
      <c r="S120" s="29">
        <v>6.4</v>
      </c>
      <c r="T120" s="29">
        <v>7.8</v>
      </c>
      <c r="U120" s="29">
        <v>4.3</v>
      </c>
      <c r="V120" s="29">
        <v>3.9</v>
      </c>
      <c r="W120" s="29">
        <v>1.6</v>
      </c>
      <c r="X120" s="29">
        <v>1.6</v>
      </c>
      <c r="Y120" s="29">
        <v>0.1</v>
      </c>
      <c r="Z120" s="29">
        <v>436</v>
      </c>
      <c r="AA120" s="85">
        <v>7.84</v>
      </c>
      <c r="AB120" s="168"/>
      <c r="AC120" s="168"/>
      <c r="AD120" s="169"/>
      <c r="AE120" s="168"/>
      <c r="AF120" s="169"/>
      <c r="AG120" s="170"/>
      <c r="AH120" s="168"/>
      <c r="AI120" s="168"/>
      <c r="AJ120" s="169"/>
      <c r="AK120" s="170"/>
      <c r="AL120" s="168"/>
      <c r="AM120" s="171"/>
      <c r="AN120" s="129">
        <v>0.625</v>
      </c>
      <c r="AO120" s="29">
        <v>0.59</v>
      </c>
      <c r="AP120" s="29">
        <v>2.6</v>
      </c>
      <c r="AQ120" s="29">
        <v>4.5999999999999999E-2</v>
      </c>
      <c r="AR120" s="29">
        <v>0.4</v>
      </c>
      <c r="AS120" s="29">
        <v>0.33</v>
      </c>
      <c r="AT120" s="29">
        <v>1.4999999999999999E-2</v>
      </c>
      <c r="AU120" s="29">
        <v>1.2E-2</v>
      </c>
      <c r="AV120" s="29">
        <v>110</v>
      </c>
      <c r="AW120" s="29">
        <v>280</v>
      </c>
      <c r="AX120" s="29">
        <v>2.1</v>
      </c>
      <c r="AY120" s="29">
        <v>818</v>
      </c>
      <c r="AZ120" s="85">
        <v>7.17</v>
      </c>
      <c r="BA120" s="136">
        <v>0.63541666666666663</v>
      </c>
      <c r="BB120" s="29">
        <v>0.73</v>
      </c>
      <c r="BC120" s="29">
        <v>25</v>
      </c>
      <c r="BD120" s="29">
        <v>3.3000000000000002E-2</v>
      </c>
      <c r="BE120" s="29">
        <v>0.4</v>
      </c>
      <c r="BF120" s="29">
        <v>0.2</v>
      </c>
      <c r="BG120" s="29">
        <v>1.6E-2</v>
      </c>
      <c r="BH120" s="29">
        <v>1.4999999999999999E-2</v>
      </c>
      <c r="BI120" s="29">
        <v>56</v>
      </c>
      <c r="BJ120" s="29">
        <v>64</v>
      </c>
      <c r="BK120" s="29">
        <v>1.6</v>
      </c>
      <c r="BL120" s="29">
        <v>21.7</v>
      </c>
      <c r="BM120" s="85">
        <v>7.47</v>
      </c>
    </row>
    <row r="121" spans="1:65" x14ac:dyDescent="0.25">
      <c r="A121" s="139">
        <v>42654</v>
      </c>
      <c r="B121" s="68">
        <v>0.34722222222222227</v>
      </c>
      <c r="C121" s="74"/>
      <c r="D121" s="84"/>
      <c r="E121" s="84"/>
      <c r="F121" s="84">
        <v>12</v>
      </c>
      <c r="G121" s="29"/>
      <c r="H121" s="29"/>
      <c r="I121" s="29"/>
      <c r="J121" s="29">
        <v>2500</v>
      </c>
      <c r="K121" s="29">
        <v>15000</v>
      </c>
      <c r="L121" s="29"/>
      <c r="M121" s="29">
        <v>0.45</v>
      </c>
      <c r="N121" s="85">
        <v>7.5</v>
      </c>
      <c r="O121" s="73">
        <v>0.34722222222222227</v>
      </c>
      <c r="P121" s="29"/>
      <c r="Q121" s="29"/>
      <c r="R121" s="29"/>
      <c r="S121" s="29">
        <v>11</v>
      </c>
      <c r="T121" s="29"/>
      <c r="U121" s="29"/>
      <c r="V121" s="29"/>
      <c r="W121" s="29">
        <v>1.6</v>
      </c>
      <c r="X121" s="29">
        <v>1.7</v>
      </c>
      <c r="Y121" s="29"/>
      <c r="Z121" s="29">
        <v>0.69</v>
      </c>
      <c r="AA121" s="85">
        <v>7.57</v>
      </c>
      <c r="AB121" s="168"/>
      <c r="AC121" s="168"/>
      <c r="AD121" s="169"/>
      <c r="AE121" s="168"/>
      <c r="AF121" s="169"/>
      <c r="AG121" s="170"/>
      <c r="AH121" s="168"/>
      <c r="AI121" s="168"/>
      <c r="AJ121" s="169"/>
      <c r="AK121" s="170"/>
      <c r="AL121" s="168"/>
      <c r="AM121" s="171"/>
      <c r="AN121" s="73">
        <v>0.35416666666666669</v>
      </c>
      <c r="AO121" s="29"/>
      <c r="AP121" s="29"/>
      <c r="AQ121" s="29"/>
      <c r="AR121" s="29">
        <v>0.4</v>
      </c>
      <c r="AS121" s="29"/>
      <c r="AT121" s="29"/>
      <c r="AU121" s="29"/>
      <c r="AV121" s="29">
        <v>62</v>
      </c>
      <c r="AW121" s="29">
        <v>730</v>
      </c>
      <c r="AX121" s="29"/>
      <c r="AY121" s="29">
        <v>0.13869999999999999</v>
      </c>
      <c r="AZ121" s="85">
        <v>7.26</v>
      </c>
      <c r="BA121" s="73">
        <v>0.3611111111111111</v>
      </c>
      <c r="BB121" s="29"/>
      <c r="BC121" s="29"/>
      <c r="BD121" s="29"/>
      <c r="BE121" s="29">
        <v>0.4</v>
      </c>
      <c r="BF121" s="29"/>
      <c r="BG121" s="29"/>
      <c r="BH121" s="29"/>
      <c r="BI121" s="29">
        <v>70</v>
      </c>
      <c r="BJ121" s="29">
        <v>400</v>
      </c>
      <c r="BK121" s="29"/>
      <c r="BL121" s="29">
        <v>0.14649999999999999</v>
      </c>
      <c r="BM121" s="85">
        <v>7.09</v>
      </c>
    </row>
    <row r="122" spans="1:65" x14ac:dyDescent="0.25">
      <c r="A122" s="139">
        <v>42683</v>
      </c>
      <c r="B122" s="68">
        <v>0.33333333333333331</v>
      </c>
      <c r="C122" s="74">
        <v>33</v>
      </c>
      <c r="D122" s="84">
        <v>120</v>
      </c>
      <c r="E122" s="84">
        <v>17</v>
      </c>
      <c r="F122" s="84">
        <v>0.69</v>
      </c>
      <c r="G122" s="29">
        <v>11</v>
      </c>
      <c r="H122" s="29">
        <v>5.8</v>
      </c>
      <c r="I122" s="29">
        <v>3.6</v>
      </c>
      <c r="J122" s="29">
        <v>2200</v>
      </c>
      <c r="K122" s="29">
        <v>7400</v>
      </c>
      <c r="L122" s="29">
        <v>55</v>
      </c>
      <c r="M122" s="29">
        <v>492</v>
      </c>
      <c r="N122" s="85">
        <v>6.8</v>
      </c>
      <c r="O122" s="73">
        <v>0.34027777777777773</v>
      </c>
      <c r="P122" s="29">
        <v>0.84</v>
      </c>
      <c r="Q122" s="29">
        <v>3.4</v>
      </c>
      <c r="R122" s="29">
        <v>18</v>
      </c>
      <c r="S122" s="29">
        <v>0.4</v>
      </c>
      <c r="T122" s="29">
        <v>0.83</v>
      </c>
      <c r="U122" s="29">
        <v>3.7</v>
      </c>
      <c r="V122" s="29">
        <v>3.1</v>
      </c>
      <c r="W122" s="29">
        <v>1.6</v>
      </c>
      <c r="X122" s="29">
        <v>1.6</v>
      </c>
      <c r="Y122" s="29">
        <v>0.2</v>
      </c>
      <c r="Z122" s="29">
        <v>486</v>
      </c>
      <c r="AA122" s="85">
        <v>6.83</v>
      </c>
      <c r="AB122" s="168"/>
      <c r="AC122" s="168"/>
      <c r="AD122" s="169"/>
      <c r="AE122" s="168"/>
      <c r="AF122" s="169"/>
      <c r="AG122" s="170"/>
      <c r="AH122" s="168"/>
      <c r="AI122" s="168"/>
      <c r="AJ122" s="169"/>
      <c r="AK122" s="170"/>
      <c r="AL122" s="168"/>
      <c r="AM122" s="171"/>
      <c r="AN122" s="73">
        <v>0.34375</v>
      </c>
      <c r="AO122" s="29">
        <v>0.61</v>
      </c>
      <c r="AP122" s="29">
        <v>6.8</v>
      </c>
      <c r="AQ122" s="29">
        <v>1.7999999999999999E-2</v>
      </c>
      <c r="AR122" s="29">
        <v>0.4</v>
      </c>
      <c r="AS122" s="29">
        <v>0.23</v>
      </c>
      <c r="AT122" s="29">
        <v>2.7E-2</v>
      </c>
      <c r="AU122" s="29">
        <v>1.0999999999999999E-2</v>
      </c>
      <c r="AV122" s="29">
        <v>100</v>
      </c>
      <c r="AW122" s="29">
        <v>580</v>
      </c>
      <c r="AX122" s="29">
        <v>4.4000000000000004</v>
      </c>
      <c r="AY122" s="29">
        <v>197</v>
      </c>
      <c r="AZ122" s="85">
        <v>7.17</v>
      </c>
      <c r="BA122" s="73">
        <v>0.35069444444444442</v>
      </c>
      <c r="BB122" s="29">
        <v>0.75</v>
      </c>
      <c r="BC122" s="29">
        <v>24</v>
      </c>
      <c r="BD122" s="29">
        <v>0.99</v>
      </c>
      <c r="BE122" s="29">
        <v>0.4</v>
      </c>
      <c r="BF122" s="29">
        <v>0.27</v>
      </c>
      <c r="BG122" s="29">
        <v>0.25</v>
      </c>
      <c r="BH122" s="29">
        <v>0.17</v>
      </c>
      <c r="BI122" s="29">
        <v>440</v>
      </c>
      <c r="BJ122" s="29">
        <v>710</v>
      </c>
      <c r="BK122" s="29">
        <v>4.5999999999999996</v>
      </c>
      <c r="BL122" s="29">
        <v>3.49</v>
      </c>
      <c r="BM122" s="85">
        <v>7.05</v>
      </c>
    </row>
    <row r="123" spans="1:65" x14ac:dyDescent="0.25">
      <c r="A123" s="139">
        <v>42717</v>
      </c>
      <c r="B123" s="68">
        <v>0.5625</v>
      </c>
      <c r="C123" s="74"/>
      <c r="D123" s="84"/>
      <c r="E123" s="84"/>
      <c r="F123" s="84">
        <v>0.4</v>
      </c>
      <c r="G123" s="29"/>
      <c r="H123" s="29"/>
      <c r="I123" s="29"/>
      <c r="J123" s="29">
        <v>1500</v>
      </c>
      <c r="K123" s="29">
        <v>12000</v>
      </c>
      <c r="L123" s="29"/>
      <c r="M123" s="29">
        <v>599</v>
      </c>
      <c r="N123" s="85">
        <v>7.36</v>
      </c>
      <c r="O123" s="73">
        <v>0.56597222222222221</v>
      </c>
      <c r="P123" s="29"/>
      <c r="Q123" s="29"/>
      <c r="R123" s="29"/>
      <c r="S123" s="29">
        <v>0.4</v>
      </c>
      <c r="T123" s="29"/>
      <c r="U123" s="29"/>
      <c r="V123" s="29"/>
      <c r="W123" s="29">
        <v>1.7</v>
      </c>
      <c r="X123" s="29">
        <v>1.7</v>
      </c>
      <c r="Y123" s="29"/>
      <c r="Z123" s="29">
        <v>603</v>
      </c>
      <c r="AA123" s="85">
        <v>7.89</v>
      </c>
      <c r="AB123" s="168"/>
      <c r="AC123" s="168"/>
      <c r="AD123" s="169"/>
      <c r="AE123" s="168"/>
      <c r="AF123" s="169"/>
      <c r="AG123" s="170"/>
      <c r="AH123" s="168"/>
      <c r="AI123" s="168"/>
      <c r="AJ123" s="169"/>
      <c r="AK123" s="170"/>
      <c r="AL123" s="168"/>
      <c r="AM123" s="171"/>
      <c r="AN123" s="73">
        <v>0.56944444444444442</v>
      </c>
      <c r="AO123" s="29"/>
      <c r="AP123" s="29"/>
      <c r="AQ123" s="29"/>
      <c r="AR123" s="29">
        <v>0.4</v>
      </c>
      <c r="AS123" s="29"/>
      <c r="AT123" s="29"/>
      <c r="AU123" s="29"/>
      <c r="AV123" s="29">
        <v>110</v>
      </c>
      <c r="AW123" s="29">
        <v>2300</v>
      </c>
      <c r="AX123" s="29"/>
      <c r="AY123" s="29">
        <v>5.75</v>
      </c>
      <c r="AZ123" s="85">
        <v>7.17</v>
      </c>
      <c r="BA123" s="73">
        <v>0.57638888888888895</v>
      </c>
      <c r="BB123" s="29"/>
      <c r="BC123" s="29"/>
      <c r="BD123" s="29"/>
      <c r="BE123" s="29">
        <v>0.4</v>
      </c>
      <c r="BF123" s="29"/>
      <c r="BG123" s="29"/>
      <c r="BH123" s="29"/>
      <c r="BI123" s="29">
        <v>330</v>
      </c>
      <c r="BJ123" s="29">
        <v>660</v>
      </c>
      <c r="BK123" s="29"/>
      <c r="BL123" s="29">
        <v>27</v>
      </c>
      <c r="BM123" s="85">
        <v>7.03</v>
      </c>
    </row>
    <row r="124" spans="1:65" x14ac:dyDescent="0.25">
      <c r="A124" s="139">
        <v>42726</v>
      </c>
      <c r="B124" s="68">
        <v>0.36458333333333331</v>
      </c>
      <c r="C124" s="74"/>
      <c r="D124" s="84"/>
      <c r="E124" s="84"/>
      <c r="F124" s="84">
        <v>0.4</v>
      </c>
      <c r="G124" s="29"/>
      <c r="H124" s="29"/>
      <c r="I124" s="29"/>
      <c r="J124" s="29">
        <v>3500</v>
      </c>
      <c r="K124" s="29">
        <v>8800</v>
      </c>
      <c r="L124" s="29"/>
      <c r="M124" s="29">
        <v>620</v>
      </c>
      <c r="N124" s="85">
        <v>6.95</v>
      </c>
      <c r="O124" s="73">
        <v>0.36458333333333331</v>
      </c>
      <c r="P124" s="29"/>
      <c r="Q124" s="29"/>
      <c r="R124" s="29"/>
      <c r="S124" s="29">
        <v>0.4</v>
      </c>
      <c r="T124" s="29"/>
      <c r="U124" s="29"/>
      <c r="V124" s="29"/>
      <c r="W124" s="29">
        <v>1.6</v>
      </c>
      <c r="X124" s="29">
        <v>3.3</v>
      </c>
      <c r="Y124" s="29"/>
      <c r="Z124" s="29">
        <v>792</v>
      </c>
      <c r="AA124" s="85">
        <v>7.27</v>
      </c>
      <c r="AB124" s="168"/>
      <c r="AC124" s="168"/>
      <c r="AD124" s="169"/>
      <c r="AE124" s="168"/>
      <c r="AF124" s="169"/>
      <c r="AG124" s="170"/>
      <c r="AH124" s="168"/>
      <c r="AI124" s="168"/>
      <c r="AJ124" s="169"/>
      <c r="AK124" s="170"/>
      <c r="AL124" s="168"/>
      <c r="AM124" s="171"/>
      <c r="AN124" s="73">
        <v>0.36805555555555558</v>
      </c>
      <c r="AO124" s="29"/>
      <c r="AP124" s="29"/>
      <c r="AQ124" s="29"/>
      <c r="AR124" s="29">
        <v>0.4</v>
      </c>
      <c r="AS124" s="29"/>
      <c r="AT124" s="29"/>
      <c r="AU124" s="29"/>
      <c r="AV124" s="29">
        <v>5900</v>
      </c>
      <c r="AW124" s="29">
        <v>7700</v>
      </c>
      <c r="AX124" s="29"/>
      <c r="AY124" s="29">
        <v>2.19</v>
      </c>
      <c r="AZ124" s="85">
        <v>6.93</v>
      </c>
      <c r="BA124" s="73">
        <v>0.375</v>
      </c>
      <c r="BB124" s="29"/>
      <c r="BC124" s="29"/>
      <c r="BD124" s="29"/>
      <c r="BE124" s="29">
        <v>0.4</v>
      </c>
      <c r="BF124" s="29"/>
      <c r="BG124" s="29"/>
      <c r="BH124" s="29"/>
      <c r="BI124" s="29">
        <v>8800</v>
      </c>
      <c r="BJ124" s="29">
        <v>17000</v>
      </c>
      <c r="BK124" s="29"/>
      <c r="BL124" s="29">
        <v>8.6</v>
      </c>
      <c r="BM124" s="85">
        <v>6.89</v>
      </c>
    </row>
    <row r="125" spans="1:65" x14ac:dyDescent="0.25">
      <c r="A125" s="139">
        <v>42734</v>
      </c>
      <c r="B125" s="68">
        <v>0.375</v>
      </c>
      <c r="C125" s="74"/>
      <c r="D125" s="84"/>
      <c r="E125" s="84"/>
      <c r="F125" s="84">
        <v>1.1000000000000001</v>
      </c>
      <c r="G125" s="29"/>
      <c r="H125" s="29"/>
      <c r="I125" s="29"/>
      <c r="J125" s="29">
        <v>22000</v>
      </c>
      <c r="K125" s="29">
        <v>48000</v>
      </c>
      <c r="L125" s="29"/>
      <c r="M125" s="29"/>
      <c r="N125" s="5"/>
      <c r="O125" s="73">
        <v>0.375</v>
      </c>
      <c r="P125" s="29"/>
      <c r="Q125" s="29"/>
      <c r="R125" s="29"/>
      <c r="S125" s="29">
        <v>0.72</v>
      </c>
      <c r="T125" s="29"/>
      <c r="U125" s="29"/>
      <c r="V125" s="29"/>
      <c r="W125" s="29">
        <v>1.6</v>
      </c>
      <c r="X125" s="29">
        <v>1.6</v>
      </c>
      <c r="Y125" s="29"/>
      <c r="Z125" s="29"/>
      <c r="AA125" s="85"/>
      <c r="AB125" s="168"/>
      <c r="AC125" s="168"/>
      <c r="AD125" s="169"/>
      <c r="AE125" s="168"/>
      <c r="AF125" s="169"/>
      <c r="AG125" s="170"/>
      <c r="AH125" s="168"/>
      <c r="AI125" s="168"/>
      <c r="AJ125" s="169"/>
      <c r="AK125" s="170"/>
      <c r="AL125" s="168"/>
      <c r="AM125" s="171"/>
      <c r="AN125" s="73">
        <v>0.38194444444444442</v>
      </c>
      <c r="AO125" s="29"/>
      <c r="AP125" s="29"/>
      <c r="AQ125" s="29"/>
      <c r="AR125" s="29">
        <v>0.4</v>
      </c>
      <c r="AS125" s="29"/>
      <c r="AT125" s="29"/>
      <c r="AU125" s="29"/>
      <c r="AV125" s="29">
        <v>290</v>
      </c>
      <c r="AW125" s="29">
        <v>680</v>
      </c>
      <c r="AX125" s="29"/>
      <c r="AY125" s="29"/>
      <c r="AZ125" s="85"/>
      <c r="BA125" s="73">
        <v>0.37847222222222227</v>
      </c>
      <c r="BB125" s="29"/>
      <c r="BC125" s="29"/>
      <c r="BD125" s="29"/>
      <c r="BE125" s="29">
        <v>0.4</v>
      </c>
      <c r="BF125" s="29"/>
      <c r="BG125" s="29"/>
      <c r="BH125" s="29"/>
      <c r="BI125" s="29">
        <v>430</v>
      </c>
      <c r="BJ125" s="29">
        <v>2000</v>
      </c>
      <c r="BK125" s="29"/>
      <c r="BL125" s="29"/>
      <c r="BM125" s="85"/>
    </row>
    <row r="126" spans="1:65" x14ac:dyDescent="0.25">
      <c r="A126" s="139">
        <v>42741</v>
      </c>
      <c r="B126" s="68">
        <v>0.36458333333333331</v>
      </c>
      <c r="C126" s="74"/>
      <c r="D126" s="84"/>
      <c r="E126" s="84"/>
      <c r="F126" s="84">
        <v>23</v>
      </c>
      <c r="G126" s="29"/>
      <c r="H126" s="29"/>
      <c r="I126" s="29"/>
      <c r="J126" s="29">
        <v>6700</v>
      </c>
      <c r="K126" s="29">
        <v>6000</v>
      </c>
      <c r="L126" s="29"/>
      <c r="M126" s="29">
        <v>966</v>
      </c>
      <c r="N126" s="85">
        <v>7.48</v>
      </c>
      <c r="O126" s="73">
        <v>0.36805555555555558</v>
      </c>
      <c r="P126" s="29"/>
      <c r="Q126" s="29"/>
      <c r="R126" s="29"/>
      <c r="S126" s="29">
        <v>22</v>
      </c>
      <c r="T126" s="29"/>
      <c r="U126" s="29"/>
      <c r="V126" s="29"/>
      <c r="W126" s="29">
        <v>4.9000000000000004</v>
      </c>
      <c r="X126" s="29">
        <v>6.6</v>
      </c>
      <c r="Y126" s="29"/>
      <c r="Z126" s="29">
        <v>1312</v>
      </c>
      <c r="AA126" s="85">
        <v>7.66</v>
      </c>
      <c r="AB126" s="168"/>
      <c r="AC126" s="168"/>
      <c r="AD126" s="169"/>
      <c r="AE126" s="168"/>
      <c r="AF126" s="169"/>
      <c r="AG126" s="170"/>
      <c r="AH126" s="168"/>
      <c r="AI126" s="168"/>
      <c r="AJ126" s="169"/>
      <c r="AK126" s="170"/>
      <c r="AL126" s="168"/>
      <c r="AM126" s="171"/>
      <c r="AN126" s="73">
        <v>0.37152777777777773</v>
      </c>
      <c r="AO126" s="29"/>
      <c r="AP126" s="29"/>
      <c r="AQ126" s="29"/>
      <c r="AR126" s="29">
        <v>0.4</v>
      </c>
      <c r="AS126" s="29"/>
      <c r="AT126" s="29"/>
      <c r="AU126" s="29"/>
      <c r="AV126" s="29">
        <v>52</v>
      </c>
      <c r="AW126" s="29">
        <v>400</v>
      </c>
      <c r="AX126" s="29"/>
      <c r="AY126" s="29">
        <v>4.21</v>
      </c>
      <c r="AZ126" s="85">
        <v>7.25</v>
      </c>
      <c r="BA126" s="73">
        <v>0.375</v>
      </c>
      <c r="BB126" s="29"/>
      <c r="BC126" s="29"/>
      <c r="BD126" s="29"/>
      <c r="BE126" s="29">
        <v>2.2000000000000002</v>
      </c>
      <c r="BF126" s="29"/>
      <c r="BG126" s="29"/>
      <c r="BH126" s="29"/>
      <c r="BI126" s="29">
        <v>300</v>
      </c>
      <c r="BJ126" s="29">
        <v>560</v>
      </c>
      <c r="BK126" s="29"/>
      <c r="BL126" s="29">
        <v>13.79</v>
      </c>
      <c r="BM126" s="85">
        <v>7.02</v>
      </c>
    </row>
    <row r="127" spans="1:65" x14ac:dyDescent="0.25">
      <c r="A127" s="139">
        <v>42745</v>
      </c>
      <c r="B127" s="68">
        <v>0.36805555555555558</v>
      </c>
      <c r="C127" s="74"/>
      <c r="D127" s="84"/>
      <c r="E127" s="84"/>
      <c r="F127" s="84">
        <v>33</v>
      </c>
      <c r="G127" s="29"/>
      <c r="H127" s="29"/>
      <c r="I127" s="29"/>
      <c r="J127" s="29">
        <v>7900</v>
      </c>
      <c r="K127" s="29">
        <v>2700</v>
      </c>
      <c r="L127" s="29"/>
      <c r="M127" s="29">
        <v>997</v>
      </c>
      <c r="N127" s="85">
        <v>7.36</v>
      </c>
      <c r="O127" s="73">
        <v>0.375</v>
      </c>
      <c r="P127" s="29"/>
      <c r="Q127" s="29"/>
      <c r="R127" s="29"/>
      <c r="S127" s="29">
        <v>12</v>
      </c>
      <c r="T127" s="29"/>
      <c r="U127" s="29"/>
      <c r="V127" s="29"/>
      <c r="W127" s="29">
        <v>1.6</v>
      </c>
      <c r="X127" s="29">
        <v>1.6</v>
      </c>
      <c r="Y127" s="29"/>
      <c r="Z127" s="29">
        <v>967</v>
      </c>
      <c r="AA127" s="85">
        <v>6.93</v>
      </c>
      <c r="AB127" s="168"/>
      <c r="AC127" s="168"/>
      <c r="AD127" s="169"/>
      <c r="AE127" s="168"/>
      <c r="AF127" s="169"/>
      <c r="AG127" s="170"/>
      <c r="AH127" s="168"/>
      <c r="AI127" s="168"/>
      <c r="AJ127" s="169"/>
      <c r="AK127" s="170"/>
      <c r="AL127" s="168"/>
      <c r="AM127" s="171"/>
      <c r="AN127" s="73">
        <v>0.3888888888888889</v>
      </c>
      <c r="AO127" s="29"/>
      <c r="AP127" s="29"/>
      <c r="AQ127" s="29"/>
      <c r="AR127" s="29">
        <v>0.4</v>
      </c>
      <c r="AS127" s="29"/>
      <c r="AT127" s="29"/>
      <c r="AU127" s="29"/>
      <c r="AV127" s="29">
        <v>64</v>
      </c>
      <c r="AW127" s="29">
        <v>600</v>
      </c>
      <c r="AX127" s="29"/>
      <c r="AY127" s="29">
        <v>21.6</v>
      </c>
      <c r="AZ127" s="85">
        <v>6.99</v>
      </c>
      <c r="BA127" s="73">
        <v>0.38194444444444442</v>
      </c>
      <c r="BB127" s="29"/>
      <c r="BC127" s="29"/>
      <c r="BD127" s="29"/>
      <c r="BE127" s="29">
        <v>0.42</v>
      </c>
      <c r="BF127" s="29"/>
      <c r="BG127" s="29"/>
      <c r="BH127" s="29"/>
      <c r="BI127" s="29">
        <v>530</v>
      </c>
      <c r="BJ127" s="29">
        <v>1500</v>
      </c>
      <c r="BK127" s="29"/>
      <c r="BL127" s="29">
        <v>31.4</v>
      </c>
      <c r="BM127" s="85">
        <v>6.9</v>
      </c>
    </row>
    <row r="128" spans="1:65" x14ac:dyDescent="0.25">
      <c r="A128" s="139">
        <v>42754</v>
      </c>
      <c r="B128" s="68">
        <v>0.36805555555555558</v>
      </c>
      <c r="C128" s="74">
        <v>29</v>
      </c>
      <c r="D128" s="84">
        <v>67</v>
      </c>
      <c r="E128" s="84">
        <v>0.03</v>
      </c>
      <c r="F128" s="84">
        <v>54</v>
      </c>
      <c r="G128" s="29">
        <v>61</v>
      </c>
      <c r="H128" s="29">
        <v>14</v>
      </c>
      <c r="I128" s="29">
        <v>10</v>
      </c>
      <c r="J128" s="29">
        <v>25000</v>
      </c>
      <c r="K128" s="29">
        <v>40000</v>
      </c>
      <c r="L128" s="29">
        <v>40</v>
      </c>
      <c r="M128" s="29">
        <v>1599</v>
      </c>
      <c r="N128" s="85">
        <v>7.61</v>
      </c>
      <c r="O128" s="73">
        <v>0.36805555555555558</v>
      </c>
      <c r="P128" s="29">
        <v>2.2999999999999998</v>
      </c>
      <c r="Q128" s="29">
        <v>1</v>
      </c>
      <c r="R128" s="29">
        <v>0.02</v>
      </c>
      <c r="S128" s="29">
        <v>51</v>
      </c>
      <c r="T128" s="29">
        <v>52</v>
      </c>
      <c r="U128" s="29">
        <v>13</v>
      </c>
      <c r="V128" s="29">
        <v>9.6</v>
      </c>
      <c r="W128" s="29">
        <v>1.6</v>
      </c>
      <c r="X128" s="29">
        <v>1.6</v>
      </c>
      <c r="Y128" s="29">
        <v>1.1000000000000001</v>
      </c>
      <c r="Z128" s="29">
        <v>1267</v>
      </c>
      <c r="AA128" s="85">
        <v>7.87</v>
      </c>
      <c r="AB128" s="168"/>
      <c r="AC128" s="168"/>
      <c r="AD128" s="169"/>
      <c r="AE128" s="168"/>
      <c r="AF128" s="169"/>
      <c r="AG128" s="170"/>
      <c r="AH128" s="168"/>
      <c r="AI128" s="168"/>
      <c r="AJ128" s="169"/>
      <c r="AK128" s="170"/>
      <c r="AL128" s="168"/>
      <c r="AM128" s="171"/>
      <c r="AN128" s="73">
        <v>0.3611111111111111</v>
      </c>
      <c r="AO128" s="29">
        <v>0.8</v>
      </c>
      <c r="AP128" s="29">
        <v>47</v>
      </c>
      <c r="AQ128" s="29">
        <v>1.7999999999999999E-2</v>
      </c>
      <c r="AR128" s="29">
        <v>0.4</v>
      </c>
      <c r="AS128" s="29">
        <v>0.81</v>
      </c>
      <c r="AT128" s="29">
        <v>4.7E-2</v>
      </c>
      <c r="AU128" s="29">
        <v>0.01</v>
      </c>
      <c r="AV128" s="29">
        <v>260</v>
      </c>
      <c r="AW128" s="29">
        <v>900</v>
      </c>
      <c r="AX128" s="29">
        <v>9</v>
      </c>
      <c r="AY128" s="29">
        <v>24.6</v>
      </c>
      <c r="AZ128" s="85">
        <v>6.93</v>
      </c>
      <c r="BA128" s="73">
        <v>0.35416666666666669</v>
      </c>
      <c r="BB128" s="29">
        <v>0.52</v>
      </c>
      <c r="BC128" s="29">
        <v>43</v>
      </c>
      <c r="BD128" s="29">
        <v>2.9000000000000001E-2</v>
      </c>
      <c r="BE128" s="29">
        <v>0.4</v>
      </c>
      <c r="BF128" s="29">
        <v>0.38</v>
      </c>
      <c r="BG128" s="29">
        <v>4.2000000000000003E-2</v>
      </c>
      <c r="BH128" s="29">
        <v>1.4999999999999999E-2</v>
      </c>
      <c r="BI128" s="29">
        <v>430</v>
      </c>
      <c r="BJ128" s="29">
        <v>800</v>
      </c>
      <c r="BK128" s="29">
        <v>4.4000000000000004</v>
      </c>
      <c r="BL128" s="29">
        <v>34.1</v>
      </c>
      <c r="BM128" s="85">
        <v>6.91</v>
      </c>
    </row>
    <row r="129" spans="1:65" x14ac:dyDescent="0.25">
      <c r="A129" s="139">
        <v>42758</v>
      </c>
      <c r="B129" s="68">
        <v>0.36458333333333331</v>
      </c>
      <c r="C129" s="74"/>
      <c r="D129" s="84"/>
      <c r="E129" s="84"/>
      <c r="F129" s="84">
        <v>57</v>
      </c>
      <c r="G129" s="29"/>
      <c r="H129" s="29"/>
      <c r="I129" s="29"/>
      <c r="J129" s="29">
        <v>22000</v>
      </c>
      <c r="K129" s="29">
        <v>28000</v>
      </c>
      <c r="L129" s="29"/>
      <c r="M129" s="29">
        <v>1192</v>
      </c>
      <c r="N129" s="85">
        <v>7.53</v>
      </c>
      <c r="O129" s="73">
        <v>0.36805555555555558</v>
      </c>
      <c r="P129" s="29"/>
      <c r="Q129" s="29"/>
      <c r="R129" s="29"/>
      <c r="S129" s="29">
        <v>51</v>
      </c>
      <c r="T129" s="29"/>
      <c r="U129" s="29"/>
      <c r="V129" s="29"/>
      <c r="W129" s="29">
        <v>1.6</v>
      </c>
      <c r="X129" s="29">
        <v>3.3</v>
      </c>
      <c r="Y129" s="29"/>
      <c r="Z129" s="29">
        <v>1203</v>
      </c>
      <c r="AA129" s="85">
        <v>7.51</v>
      </c>
      <c r="AB129" s="168"/>
      <c r="AC129" s="168"/>
      <c r="AD129" s="169"/>
      <c r="AE129" s="168"/>
      <c r="AF129" s="169"/>
      <c r="AG129" s="170"/>
      <c r="AH129" s="168"/>
      <c r="AI129" s="168"/>
      <c r="AJ129" s="169"/>
      <c r="AK129" s="170"/>
      <c r="AL129" s="168"/>
      <c r="AM129" s="171"/>
      <c r="AN129" s="73">
        <v>0.37152777777777773</v>
      </c>
      <c r="AO129" s="29"/>
      <c r="AP129" s="29"/>
      <c r="AQ129" s="29"/>
      <c r="AR129" s="29">
        <v>0.4</v>
      </c>
      <c r="AS129" s="29"/>
      <c r="AT129" s="29"/>
      <c r="AU129" s="29"/>
      <c r="AV129" s="29">
        <v>250</v>
      </c>
      <c r="AW129" s="29">
        <v>770</v>
      </c>
      <c r="AX129" s="29"/>
      <c r="AY129" s="29">
        <v>7.11</v>
      </c>
      <c r="AZ129" s="85">
        <v>7.14</v>
      </c>
      <c r="BA129" s="73">
        <v>0.375</v>
      </c>
      <c r="BB129" s="29"/>
      <c r="BC129" s="29"/>
      <c r="BD129" s="29"/>
      <c r="BE129" s="29">
        <v>0.91</v>
      </c>
      <c r="BF129" s="29"/>
      <c r="BG129" s="29"/>
      <c r="BH129" s="29"/>
      <c r="BI129" s="29">
        <v>410</v>
      </c>
      <c r="BJ129" s="29">
        <v>580</v>
      </c>
      <c r="BK129" s="29"/>
      <c r="BL129" s="29">
        <v>20.66</v>
      </c>
      <c r="BM129" s="85">
        <v>6.88</v>
      </c>
    </row>
    <row r="130" spans="1:65" x14ac:dyDescent="0.25">
      <c r="A130" s="142" t="s">
        <v>214</v>
      </c>
      <c r="B130" s="68">
        <v>0.625</v>
      </c>
      <c r="C130" s="74"/>
      <c r="D130" s="84"/>
      <c r="E130" s="84"/>
      <c r="F130" s="84">
        <v>50</v>
      </c>
      <c r="G130" s="29"/>
      <c r="H130" s="29"/>
      <c r="I130" s="29"/>
      <c r="J130" s="29">
        <v>3100</v>
      </c>
      <c r="K130" s="29">
        <v>1700</v>
      </c>
      <c r="L130" s="29"/>
      <c r="M130" s="29">
        <v>1093</v>
      </c>
      <c r="N130" s="85">
        <v>7.69</v>
      </c>
      <c r="O130" s="73">
        <v>0.625</v>
      </c>
      <c r="P130" s="29"/>
      <c r="Q130" s="29"/>
      <c r="R130" s="29"/>
      <c r="S130" s="29">
        <v>43</v>
      </c>
      <c r="T130" s="29"/>
      <c r="U130" s="29"/>
      <c r="V130" s="29"/>
      <c r="W130" s="29">
        <v>1.6</v>
      </c>
      <c r="X130" s="29">
        <v>1.6</v>
      </c>
      <c r="Y130" s="29"/>
      <c r="Z130" s="29">
        <v>1296</v>
      </c>
      <c r="AA130" s="85">
        <v>7.39</v>
      </c>
      <c r="AB130" s="168"/>
      <c r="AC130" s="168"/>
      <c r="AD130" s="169"/>
      <c r="AE130" s="168"/>
      <c r="AF130" s="169"/>
      <c r="AG130" s="170"/>
      <c r="AH130" s="168"/>
      <c r="AI130" s="168"/>
      <c r="AJ130" s="169"/>
      <c r="AK130" s="170"/>
      <c r="AL130" s="168"/>
      <c r="AM130" s="171"/>
      <c r="AN130" s="73">
        <v>0.63888888888888895</v>
      </c>
      <c r="AO130" s="29"/>
      <c r="AP130" s="29"/>
      <c r="AQ130" s="29"/>
      <c r="AR130" s="29">
        <v>0.4</v>
      </c>
      <c r="AS130" s="29"/>
      <c r="AT130" s="29"/>
      <c r="AU130" s="29"/>
      <c r="AV130" s="29">
        <v>2500</v>
      </c>
      <c r="AW130" s="29">
        <v>7100</v>
      </c>
      <c r="AX130" s="29"/>
      <c r="AY130" s="29">
        <v>13.69</v>
      </c>
      <c r="AZ130" s="85">
        <v>7.13</v>
      </c>
      <c r="BA130" s="73">
        <v>0.64583333333333337</v>
      </c>
      <c r="BB130" s="29"/>
      <c r="BC130" s="29"/>
      <c r="BD130" s="29"/>
      <c r="BE130" s="29">
        <v>0.57999999999999996</v>
      </c>
      <c r="BF130" s="29"/>
      <c r="BG130" s="29"/>
      <c r="BH130" s="29"/>
      <c r="BI130" s="29">
        <v>18</v>
      </c>
      <c r="BJ130" s="29">
        <v>200</v>
      </c>
      <c r="BK130" s="29"/>
      <c r="BL130" s="29">
        <v>33</v>
      </c>
      <c r="BM130" s="85">
        <v>7.42</v>
      </c>
    </row>
    <row r="131" spans="1:65" x14ac:dyDescent="0.25">
      <c r="A131" s="111" t="s">
        <v>215</v>
      </c>
      <c r="B131" s="68">
        <v>0.44444444444444442</v>
      </c>
      <c r="C131" s="74"/>
      <c r="D131" s="84"/>
      <c r="E131" s="84"/>
      <c r="F131" s="84">
        <v>34</v>
      </c>
      <c r="G131" s="29"/>
      <c r="H131" s="29"/>
      <c r="I131" s="29"/>
      <c r="J131" s="29">
        <v>7100</v>
      </c>
      <c r="K131" s="29">
        <v>5900</v>
      </c>
      <c r="L131" s="29"/>
      <c r="M131" s="29">
        <v>1.413</v>
      </c>
      <c r="N131" s="85">
        <v>7.67</v>
      </c>
      <c r="O131" s="73">
        <v>0.44791666666666669</v>
      </c>
      <c r="P131" s="29"/>
      <c r="Q131" s="29"/>
      <c r="R131" s="29"/>
      <c r="S131" s="29">
        <v>34</v>
      </c>
      <c r="T131" s="29"/>
      <c r="U131" s="29"/>
      <c r="V131" s="29"/>
      <c r="W131" s="29">
        <v>1.7</v>
      </c>
      <c r="X131" s="29">
        <v>1.6</v>
      </c>
      <c r="Y131" s="29"/>
      <c r="Z131" s="29">
        <v>2.21</v>
      </c>
      <c r="AA131" s="85">
        <v>7.91</v>
      </c>
      <c r="AB131" s="168"/>
      <c r="AC131" s="168"/>
      <c r="AD131" s="169"/>
      <c r="AE131" s="168"/>
      <c r="AF131" s="169"/>
      <c r="AG131" s="170"/>
      <c r="AH131" s="168"/>
      <c r="AI131" s="168"/>
      <c r="AJ131" s="169"/>
      <c r="AK131" s="170"/>
      <c r="AL131" s="168"/>
      <c r="AM131" s="171"/>
      <c r="AN131" s="73">
        <v>0.43402777777777773</v>
      </c>
      <c r="AO131" s="29"/>
      <c r="AP131" s="29"/>
      <c r="AQ131" s="29"/>
      <c r="AR131" s="29">
        <v>0.67</v>
      </c>
      <c r="AS131" s="29"/>
      <c r="AT131" s="29"/>
      <c r="AU131" s="29"/>
      <c r="AV131" s="29">
        <v>640</v>
      </c>
      <c r="AW131" s="29">
        <v>2600</v>
      </c>
      <c r="AX131" s="29"/>
      <c r="AY131" s="29">
        <v>30</v>
      </c>
      <c r="AZ131" s="85">
        <v>6.75</v>
      </c>
      <c r="BA131" s="73">
        <v>0.44097222222222227</v>
      </c>
      <c r="BB131" s="29"/>
      <c r="BC131" s="29"/>
      <c r="BD131" s="29"/>
      <c r="BE131" s="29">
        <v>3.3</v>
      </c>
      <c r="BF131" s="29"/>
      <c r="BG131" s="29"/>
      <c r="BH131" s="29"/>
      <c r="BI131" s="29">
        <v>96</v>
      </c>
      <c r="BJ131" s="29">
        <v>370</v>
      </c>
      <c r="BK131" s="29"/>
      <c r="BL131" s="29">
        <v>48.2</v>
      </c>
      <c r="BM131" s="85">
        <v>7.43</v>
      </c>
    </row>
    <row r="132" spans="1:65" x14ac:dyDescent="0.25">
      <c r="A132" s="111" t="s">
        <v>216</v>
      </c>
      <c r="B132" s="68">
        <v>0.77083333333333337</v>
      </c>
      <c r="C132" s="74"/>
      <c r="D132" s="84"/>
      <c r="E132" s="84"/>
      <c r="F132" s="84">
        <v>6.5</v>
      </c>
      <c r="G132" s="29"/>
      <c r="H132" s="29"/>
      <c r="I132" s="29"/>
      <c r="J132" s="29">
        <v>5100</v>
      </c>
      <c r="K132" s="29">
        <v>6200</v>
      </c>
      <c r="L132" s="29"/>
      <c r="M132" s="29">
        <v>1970</v>
      </c>
      <c r="N132" s="85">
        <v>6.99</v>
      </c>
      <c r="O132" s="73">
        <v>0.76041666666666663</v>
      </c>
      <c r="P132" s="29"/>
      <c r="Q132" s="29"/>
      <c r="R132" s="29"/>
      <c r="S132" s="29">
        <v>9.8000000000000007</v>
      </c>
      <c r="T132" s="29"/>
      <c r="U132" s="29"/>
      <c r="V132" s="29"/>
      <c r="W132" s="29">
        <v>1.6</v>
      </c>
      <c r="X132" s="29">
        <v>1.6</v>
      </c>
      <c r="Y132" s="29"/>
      <c r="Z132" s="29">
        <v>1235</v>
      </c>
      <c r="AA132" s="85">
        <v>7.18</v>
      </c>
      <c r="AB132" s="168"/>
      <c r="AC132" s="168"/>
      <c r="AD132" s="169"/>
      <c r="AE132" s="168"/>
      <c r="AF132" s="169"/>
      <c r="AG132" s="170"/>
      <c r="AH132" s="168"/>
      <c r="AI132" s="168"/>
      <c r="AJ132" s="169"/>
      <c r="AK132" s="170"/>
      <c r="AL132" s="168"/>
      <c r="AM132" s="171"/>
      <c r="AN132" s="73">
        <v>0.75694444444444453</v>
      </c>
      <c r="AO132" s="29"/>
      <c r="AP132" s="29"/>
      <c r="AQ132" s="29"/>
      <c r="AR132" s="29">
        <v>0.4</v>
      </c>
      <c r="AS132" s="29"/>
      <c r="AT132" s="29"/>
      <c r="AU132" s="29"/>
      <c r="AV132" s="29">
        <v>760</v>
      </c>
      <c r="AW132" s="29">
        <v>2600</v>
      </c>
      <c r="AX132" s="29"/>
      <c r="AY132" s="29">
        <v>39.6</v>
      </c>
      <c r="AZ132" s="85">
        <v>7.14</v>
      </c>
      <c r="BA132" s="73">
        <v>0.76041666666666663</v>
      </c>
      <c r="BB132" s="29"/>
      <c r="BC132" s="29"/>
      <c r="BD132" s="29"/>
      <c r="BE132" s="29">
        <v>0.4</v>
      </c>
      <c r="BF132" s="29"/>
      <c r="BG132" s="29"/>
      <c r="BH132" s="29"/>
      <c r="BI132" s="29">
        <v>2100</v>
      </c>
      <c r="BJ132" s="29">
        <v>790</v>
      </c>
      <c r="BK132" s="29"/>
      <c r="BL132" s="29">
        <v>11.01</v>
      </c>
      <c r="BM132" s="85">
        <v>6.77</v>
      </c>
    </row>
    <row r="133" spans="1:65" ht="13.8" thickBot="1" x14ac:dyDescent="0.3">
      <c r="A133" s="140">
        <v>42814</v>
      </c>
      <c r="B133" s="143">
        <v>0.36458333333333331</v>
      </c>
      <c r="C133" s="88">
        <v>23</v>
      </c>
      <c r="D133" s="89">
        <v>65</v>
      </c>
      <c r="E133" s="89">
        <v>4.8</v>
      </c>
      <c r="F133" s="89">
        <v>0.44</v>
      </c>
      <c r="G133" s="90">
        <v>8.3000000000000007</v>
      </c>
      <c r="H133" s="90">
        <v>7.8</v>
      </c>
      <c r="I133" s="90">
        <v>5.8</v>
      </c>
      <c r="J133" s="90">
        <v>3100</v>
      </c>
      <c r="K133" s="90">
        <v>32000</v>
      </c>
      <c r="L133" s="90">
        <v>40</v>
      </c>
      <c r="M133" s="90">
        <v>514</v>
      </c>
      <c r="N133" s="91">
        <v>7.07</v>
      </c>
      <c r="O133" s="75">
        <v>0.36805555555555558</v>
      </c>
      <c r="P133" s="90">
        <v>1.3</v>
      </c>
      <c r="Q133" s="90">
        <v>1.8</v>
      </c>
      <c r="R133" s="90">
        <v>4.5</v>
      </c>
      <c r="S133" s="90">
        <v>0.42</v>
      </c>
      <c r="T133" s="90">
        <v>1.1000000000000001</v>
      </c>
      <c r="U133" s="90">
        <v>6</v>
      </c>
      <c r="V133" s="90">
        <v>5.5</v>
      </c>
      <c r="W133" s="90">
        <v>1.6</v>
      </c>
      <c r="X133" s="90">
        <v>1.6</v>
      </c>
      <c r="Y133" s="90">
        <v>0.15</v>
      </c>
      <c r="Z133" s="90">
        <v>539</v>
      </c>
      <c r="AA133" s="91">
        <v>7.43</v>
      </c>
      <c r="AB133" s="180"/>
      <c r="AC133" s="180"/>
      <c r="AD133" s="181"/>
      <c r="AE133" s="180"/>
      <c r="AF133" s="181"/>
      <c r="AG133" s="182"/>
      <c r="AH133" s="180"/>
      <c r="AI133" s="180"/>
      <c r="AJ133" s="181"/>
      <c r="AK133" s="182"/>
      <c r="AL133" s="180"/>
      <c r="AM133" s="183"/>
      <c r="AN133" s="75">
        <v>0.38194444444444442</v>
      </c>
      <c r="AO133" s="90">
        <v>1.2</v>
      </c>
      <c r="AP133" s="90">
        <v>4.5999999999999996</v>
      </c>
      <c r="AQ133" s="90">
        <v>2.4E-2</v>
      </c>
      <c r="AR133" s="90">
        <v>0.4</v>
      </c>
      <c r="AS133" s="90">
        <v>0.37</v>
      </c>
      <c r="AT133" s="90">
        <v>7.3999999999999996E-2</v>
      </c>
      <c r="AU133" s="90">
        <v>3.4000000000000002E-2</v>
      </c>
      <c r="AV133" s="90">
        <v>94</v>
      </c>
      <c r="AW133" s="90">
        <v>710</v>
      </c>
      <c r="AX133" s="90">
        <v>6.2</v>
      </c>
      <c r="AY133" s="90">
        <v>340</v>
      </c>
      <c r="AZ133" s="91">
        <v>6.96</v>
      </c>
      <c r="BA133" s="75">
        <v>0.3611111111111111</v>
      </c>
      <c r="BB133" s="90">
        <v>1.4</v>
      </c>
      <c r="BC133" s="90">
        <v>11</v>
      </c>
      <c r="BD133" s="90">
        <v>0.48</v>
      </c>
      <c r="BE133" s="90">
        <v>0.4</v>
      </c>
      <c r="BF133" s="90">
        <v>0.48</v>
      </c>
      <c r="BG133" s="90">
        <v>0.62</v>
      </c>
      <c r="BH133" s="90">
        <v>0.46</v>
      </c>
      <c r="BI133" s="90">
        <v>200</v>
      </c>
      <c r="BJ133" s="90">
        <v>540</v>
      </c>
      <c r="BK133" s="90">
        <v>5.4</v>
      </c>
      <c r="BL133" s="90">
        <v>2053</v>
      </c>
      <c r="BM133" s="91">
        <v>7.03</v>
      </c>
    </row>
    <row r="134" spans="1:65" x14ac:dyDescent="0.25">
      <c r="A134" s="123" t="s">
        <v>217</v>
      </c>
      <c r="B134" s="131">
        <v>0.38194444444444442</v>
      </c>
      <c r="C134" s="80"/>
      <c r="D134" s="79"/>
      <c r="E134" s="79"/>
      <c r="F134" s="79">
        <v>0.5</v>
      </c>
      <c r="G134" s="80"/>
      <c r="H134" s="80"/>
      <c r="I134" s="80"/>
      <c r="J134" s="80">
        <v>3900</v>
      </c>
      <c r="K134" s="80">
        <v>19000</v>
      </c>
      <c r="L134" s="80"/>
      <c r="M134" s="80">
        <v>456</v>
      </c>
      <c r="N134" s="81">
        <v>7.36</v>
      </c>
      <c r="O134" s="133">
        <v>0.33333333333333331</v>
      </c>
      <c r="P134" s="80"/>
      <c r="Q134" s="80"/>
      <c r="R134" s="80"/>
      <c r="S134" s="80">
        <v>0.47</v>
      </c>
      <c r="T134" s="80"/>
      <c r="U134" s="80"/>
      <c r="V134" s="80"/>
      <c r="W134" s="80">
        <v>1.6</v>
      </c>
      <c r="X134" s="80">
        <v>1.6</v>
      </c>
      <c r="Y134" s="80"/>
      <c r="Z134" s="80">
        <v>459</v>
      </c>
      <c r="AA134" s="81">
        <v>7.21</v>
      </c>
      <c r="AB134" s="172"/>
      <c r="AC134" s="172"/>
      <c r="AD134" s="173"/>
      <c r="AE134" s="172"/>
      <c r="AF134" s="173">
        <f t="shared" ref="AF134:AF149" si="0">PERCENTILE(X125:X134,0.9)</f>
        <v>3.6299999999999986</v>
      </c>
      <c r="AG134" s="174">
        <f t="shared" ref="AG134:AG149" si="1">AVERAGE(X125:X134)</f>
        <v>2.2700000000000005</v>
      </c>
      <c r="AH134" s="172">
        <f>PERCENTILE(S125:S134,0.9)</f>
        <v>51</v>
      </c>
      <c r="AI134" s="184">
        <f t="shared" ref="AI134:AI149" si="2">AVERAGE(S125:S134)</f>
        <v>22.440999999999999</v>
      </c>
      <c r="AJ134" s="173"/>
      <c r="AK134" s="174"/>
      <c r="AL134" s="172"/>
      <c r="AM134" s="175"/>
      <c r="AN134" s="133">
        <v>0.36805555555555558</v>
      </c>
      <c r="AO134" s="80"/>
      <c r="AP134" s="80"/>
      <c r="AQ134" s="80"/>
      <c r="AR134" s="80">
        <v>0.4</v>
      </c>
      <c r="AS134" s="80"/>
      <c r="AT134" s="80"/>
      <c r="AU134" s="80"/>
      <c r="AV134" s="80">
        <v>140</v>
      </c>
      <c r="AW134" s="80">
        <v>660</v>
      </c>
      <c r="AX134" s="80"/>
      <c r="AY134" s="80">
        <v>159.9</v>
      </c>
      <c r="AZ134" s="81">
        <v>6.71</v>
      </c>
      <c r="BA134" s="133">
        <v>0.36458333333333331</v>
      </c>
      <c r="BB134" s="80"/>
      <c r="BC134" s="80"/>
      <c r="BD134" s="80"/>
      <c r="BE134" s="80">
        <v>0.4</v>
      </c>
      <c r="BF134" s="80"/>
      <c r="BG134" s="80"/>
      <c r="BH134" s="80"/>
      <c r="BI134" s="80">
        <v>180</v>
      </c>
      <c r="BJ134" s="80">
        <v>1100</v>
      </c>
      <c r="BK134" s="80"/>
      <c r="BL134" s="80">
        <v>493</v>
      </c>
      <c r="BM134" s="81">
        <v>6.27</v>
      </c>
    </row>
    <row r="135" spans="1:65" x14ac:dyDescent="0.25">
      <c r="A135" s="38" t="s">
        <v>218</v>
      </c>
      <c r="B135" s="132">
        <v>0.64583333333333337</v>
      </c>
      <c r="C135" s="29">
        <v>12</v>
      </c>
      <c r="D135" s="84">
        <v>48</v>
      </c>
      <c r="E135" s="84">
        <v>5.4</v>
      </c>
      <c r="F135" s="84">
        <v>0.4</v>
      </c>
      <c r="G135" s="29">
        <v>7.8</v>
      </c>
      <c r="H135" s="29">
        <v>6.6</v>
      </c>
      <c r="I135" s="29">
        <v>5.2</v>
      </c>
      <c r="J135" s="29">
        <v>27</v>
      </c>
      <c r="K135" s="29">
        <v>210</v>
      </c>
      <c r="L135" s="29">
        <v>32</v>
      </c>
      <c r="M135" s="29">
        <v>515</v>
      </c>
      <c r="N135" s="85">
        <v>6.99</v>
      </c>
      <c r="O135" s="129">
        <v>0.64930555555555558</v>
      </c>
      <c r="P135" s="29">
        <v>0.5</v>
      </c>
      <c r="Q135" s="29">
        <v>2.4</v>
      </c>
      <c r="R135" s="29">
        <v>5.2</v>
      </c>
      <c r="S135" s="29">
        <v>0.4</v>
      </c>
      <c r="T135" s="29">
        <v>1.1000000000000001</v>
      </c>
      <c r="U135" s="29">
        <v>5.0999999999999996</v>
      </c>
      <c r="V135" s="29">
        <v>4.9000000000000004</v>
      </c>
      <c r="W135" s="29">
        <v>1.6</v>
      </c>
      <c r="X135" s="29">
        <v>1.6</v>
      </c>
      <c r="Y135" s="29">
        <v>0.15</v>
      </c>
      <c r="Z135" s="29">
        <v>488</v>
      </c>
      <c r="AA135" s="85">
        <v>7.48</v>
      </c>
      <c r="AB135" s="185">
        <f>PERCENTILE(Q101:Q135, 0.9)</f>
        <v>3.42</v>
      </c>
      <c r="AC135" s="185">
        <f>AVERAGE(Q101:Q135)</f>
        <v>1.8199999999999998</v>
      </c>
      <c r="AD135" s="186">
        <f>PERCENTILE(P101:P135, 0.9)</f>
        <v>2.3699999999999997</v>
      </c>
      <c r="AE135" s="185">
        <f>AVERAGE(P101:P135)</f>
        <v>1.544</v>
      </c>
      <c r="AF135" s="186">
        <f t="shared" si="0"/>
        <v>3.6299999999999986</v>
      </c>
      <c r="AG135" s="187">
        <f t="shared" si="1"/>
        <v>2.2700000000000005</v>
      </c>
      <c r="AH135" s="185">
        <f t="shared" ref="AH135:AH149" si="3">PERCENTILE(S126:S135,0.9)</f>
        <v>51</v>
      </c>
      <c r="AI135" s="185">
        <f t="shared" si="2"/>
        <v>22.408999999999999</v>
      </c>
      <c r="AJ135" s="186">
        <f>PERCENTILE(T101:T135, 0.9)</f>
        <v>30.399999999999991</v>
      </c>
      <c r="AK135" s="187">
        <f>AVERAGE(T101:T135)</f>
        <v>11.236999999999998</v>
      </c>
      <c r="AL135" s="185">
        <f>PERCENTILE(U101:U135, 0.9)</f>
        <v>10.299999999999999</v>
      </c>
      <c r="AM135" s="188">
        <f>AVERAGE(U101:U135)</f>
        <v>6.83</v>
      </c>
      <c r="AN135" s="129">
        <v>0.66666666666666663</v>
      </c>
      <c r="AO135" s="29">
        <v>0.5</v>
      </c>
      <c r="AP135" s="29">
        <v>9.4</v>
      </c>
      <c r="AQ135" s="29">
        <v>0.11</v>
      </c>
      <c r="AR135" s="29">
        <v>0.4</v>
      </c>
      <c r="AS135" s="29">
        <v>0.26</v>
      </c>
      <c r="AT135" s="29">
        <v>0.02</v>
      </c>
      <c r="AU135" s="29">
        <v>1.2E-2</v>
      </c>
      <c r="AV135" s="29">
        <v>660</v>
      </c>
      <c r="AW135" s="29">
        <v>1500</v>
      </c>
      <c r="AX135" s="29">
        <v>3.5</v>
      </c>
      <c r="AY135" s="29">
        <v>1258</v>
      </c>
      <c r="AZ135" s="85">
        <v>7.14</v>
      </c>
      <c r="BA135" s="129">
        <v>0.65625</v>
      </c>
      <c r="BB135" s="29">
        <v>0.5</v>
      </c>
      <c r="BC135" s="29">
        <v>36</v>
      </c>
      <c r="BD135" s="29">
        <v>0.23</v>
      </c>
      <c r="BE135" s="29">
        <v>0.4</v>
      </c>
      <c r="BF135" s="29">
        <v>0.3</v>
      </c>
      <c r="BG135" s="29">
        <v>0.14000000000000001</v>
      </c>
      <c r="BH135" s="29">
        <v>0.13</v>
      </c>
      <c r="BI135" s="29">
        <v>68</v>
      </c>
      <c r="BJ135" s="29">
        <v>180</v>
      </c>
      <c r="BK135" s="29">
        <v>2.9</v>
      </c>
      <c r="BL135" s="29">
        <v>15.39</v>
      </c>
      <c r="BM135" s="85">
        <v>6.82</v>
      </c>
    </row>
    <row r="136" spans="1:65" x14ac:dyDescent="0.25">
      <c r="A136" s="38" t="s">
        <v>219</v>
      </c>
      <c r="B136" s="132">
        <v>0.61458333333333337</v>
      </c>
      <c r="C136" s="29"/>
      <c r="D136" s="84"/>
      <c r="E136" s="84"/>
      <c r="F136" s="84">
        <v>0.4</v>
      </c>
      <c r="G136" s="29"/>
      <c r="H136" s="29"/>
      <c r="I136" s="29"/>
      <c r="J136" s="29">
        <v>8000</v>
      </c>
      <c r="K136" s="29">
        <v>9300</v>
      </c>
      <c r="L136" s="29"/>
      <c r="M136" s="29">
        <v>541</v>
      </c>
      <c r="N136" s="85">
        <v>7.34</v>
      </c>
      <c r="O136" s="129">
        <v>0.61805555555555558</v>
      </c>
      <c r="P136" s="29"/>
      <c r="Q136" s="29"/>
      <c r="R136" s="29"/>
      <c r="S136" s="29">
        <v>0.4</v>
      </c>
      <c r="T136" s="29"/>
      <c r="U136" s="29"/>
      <c r="V136" s="29"/>
      <c r="W136" s="29">
        <v>3.3</v>
      </c>
      <c r="X136" s="29">
        <v>1.6</v>
      </c>
      <c r="Y136" s="29"/>
      <c r="Z136" s="29">
        <v>425</v>
      </c>
      <c r="AA136" s="85">
        <v>7.59</v>
      </c>
      <c r="AB136" s="185">
        <f>PERCENTILE(Q101:Q136,0.9)</f>
        <v>3.42</v>
      </c>
      <c r="AC136" s="185">
        <f>AVERAGE(Q101:Q136)</f>
        <v>1.8199999999999998</v>
      </c>
      <c r="AD136" s="186">
        <f>PERCENTILE(P101:P136,0.9)</f>
        <v>2.3699999999999997</v>
      </c>
      <c r="AE136" s="185">
        <f>AVERAGE(P101:P136)</f>
        <v>1.544</v>
      </c>
      <c r="AF136" s="186">
        <f t="shared" si="0"/>
        <v>1.7699999999999996</v>
      </c>
      <c r="AG136" s="187">
        <f t="shared" si="1"/>
        <v>1.77</v>
      </c>
      <c r="AH136" s="185">
        <f t="shared" si="3"/>
        <v>51</v>
      </c>
      <c r="AI136" s="185">
        <f t="shared" si="2"/>
        <v>20.249000000000002</v>
      </c>
      <c r="AJ136" s="186">
        <f>PERCENTILE(T101:T136,0.9)</f>
        <v>30.399999999999991</v>
      </c>
      <c r="AK136" s="187">
        <f>AVERAGE(T101:T136)</f>
        <v>11.236999999999998</v>
      </c>
      <c r="AL136" s="185">
        <f>PERCENTILE(U101:U136,0.9)</f>
        <v>10.299999999999999</v>
      </c>
      <c r="AM136" s="188">
        <f>AVERAGE(U101:U136)</f>
        <v>6.83</v>
      </c>
      <c r="AN136" s="129">
        <v>0.625</v>
      </c>
      <c r="AO136" s="29"/>
      <c r="AP136" s="29"/>
      <c r="AQ136" s="29"/>
      <c r="AR136" s="29">
        <v>0.4</v>
      </c>
      <c r="AS136" s="29"/>
      <c r="AT136" s="29"/>
      <c r="AU136" s="29"/>
      <c r="AV136" s="29">
        <v>13</v>
      </c>
      <c r="AW136" s="29">
        <v>120</v>
      </c>
      <c r="AX136" s="29"/>
      <c r="AY136" s="29">
        <v>1066</v>
      </c>
      <c r="AZ136" s="85">
        <v>7.62</v>
      </c>
      <c r="BA136" s="129">
        <v>0.63541666666666663</v>
      </c>
      <c r="BB136" s="29"/>
      <c r="BC136" s="29"/>
      <c r="BD136" s="29"/>
      <c r="BE136" s="29">
        <v>0.4</v>
      </c>
      <c r="BF136" s="29"/>
      <c r="BG136" s="29"/>
      <c r="BH136" s="29"/>
      <c r="BI136" s="29">
        <v>36</v>
      </c>
      <c r="BJ136" s="29">
        <v>110</v>
      </c>
      <c r="BK136" s="29"/>
      <c r="BL136" s="29">
        <v>5.47</v>
      </c>
      <c r="BM136" s="85">
        <v>6.89</v>
      </c>
    </row>
    <row r="137" spans="1:65" x14ac:dyDescent="0.25">
      <c r="A137" s="38" t="s">
        <v>220</v>
      </c>
      <c r="B137" s="129">
        <v>0.34722222222222227</v>
      </c>
      <c r="C137" s="29">
        <v>12</v>
      </c>
      <c r="D137" s="84">
        <v>75</v>
      </c>
      <c r="E137" s="84">
        <v>1.9</v>
      </c>
      <c r="F137" s="84">
        <v>7.2</v>
      </c>
      <c r="G137" s="29">
        <v>13</v>
      </c>
      <c r="H137" s="29">
        <v>6.4</v>
      </c>
      <c r="I137" s="29">
        <v>5.6</v>
      </c>
      <c r="J137" s="29">
        <v>4800</v>
      </c>
      <c r="K137" s="29">
        <v>13000</v>
      </c>
      <c r="L137" s="29">
        <v>37</v>
      </c>
      <c r="M137" s="29">
        <v>509</v>
      </c>
      <c r="N137" s="85">
        <v>7.47</v>
      </c>
      <c r="O137" s="129">
        <v>0.35416666666666669</v>
      </c>
      <c r="P137" s="29">
        <v>0.7</v>
      </c>
      <c r="Q137" s="29">
        <v>1</v>
      </c>
      <c r="R137" s="29">
        <v>1.8</v>
      </c>
      <c r="S137" s="29">
        <v>6.8</v>
      </c>
      <c r="T137" s="29">
        <v>7.9</v>
      </c>
      <c r="U137" s="29">
        <v>5.3</v>
      </c>
      <c r="V137" s="29">
        <v>5</v>
      </c>
      <c r="W137" s="29">
        <v>4.9000000000000004</v>
      </c>
      <c r="X137" s="29">
        <v>3.3</v>
      </c>
      <c r="Y137" s="29">
        <v>0.25</v>
      </c>
      <c r="Z137" s="29">
        <v>506</v>
      </c>
      <c r="AA137" s="85">
        <v>7.25</v>
      </c>
      <c r="AB137" s="185">
        <f>PERCENTILE(Q105:Q137,0.9)</f>
        <v>3.42</v>
      </c>
      <c r="AC137" s="185">
        <f>AVERAGE(Q105:Q137)</f>
        <v>1.8199999999999998</v>
      </c>
      <c r="AD137" s="186">
        <f>PERCENTILE(P105:P137,0.9)</f>
        <v>2.3699999999999997</v>
      </c>
      <c r="AE137" s="185">
        <f>AVERAGE(P105:P137)</f>
        <v>1.3839999999999999</v>
      </c>
      <c r="AF137" s="186">
        <f t="shared" si="0"/>
        <v>3.3</v>
      </c>
      <c r="AG137" s="187">
        <f t="shared" si="1"/>
        <v>1.94</v>
      </c>
      <c r="AH137" s="185">
        <f t="shared" si="3"/>
        <v>51</v>
      </c>
      <c r="AI137" s="185">
        <f t="shared" si="2"/>
        <v>19.729000000000003</v>
      </c>
      <c r="AJ137" s="186">
        <f>PERCENTILE(T105:T137,0.9)</f>
        <v>30.399999999999991</v>
      </c>
      <c r="AK137" s="187">
        <f>AVERAGE(T105:T137)</f>
        <v>11.856999999999999</v>
      </c>
      <c r="AL137" s="185">
        <f>PERCENTILE(U105:U137,0.9)</f>
        <v>10.299999999999999</v>
      </c>
      <c r="AM137" s="188">
        <f>AVERAGE(U105:U137)</f>
        <v>6.7700000000000005</v>
      </c>
      <c r="AN137" s="129">
        <v>0.3611111111111111</v>
      </c>
      <c r="AO137" s="29">
        <v>0.5</v>
      </c>
      <c r="AP137" s="29">
        <v>2.6</v>
      </c>
      <c r="AQ137" s="29">
        <v>0.19</v>
      </c>
      <c r="AR137" s="29">
        <v>0.4</v>
      </c>
      <c r="AS137" s="29">
        <v>0.19</v>
      </c>
      <c r="AT137" s="29">
        <v>1.7000000000000001E-2</v>
      </c>
      <c r="AU137" s="29">
        <v>0.01</v>
      </c>
      <c r="AV137" s="29">
        <v>8.1999999999999993</v>
      </c>
      <c r="AW137" s="29">
        <v>64</v>
      </c>
      <c r="AX137" s="29">
        <v>3.3</v>
      </c>
      <c r="AY137" s="29">
        <v>186.2</v>
      </c>
      <c r="AZ137" s="85">
        <v>7.33</v>
      </c>
      <c r="BA137" s="129">
        <v>0.36805555555555558</v>
      </c>
      <c r="BB137" s="29">
        <v>0.5</v>
      </c>
      <c r="BC137" s="29">
        <v>6.4</v>
      </c>
      <c r="BD137" s="29">
        <v>0.17</v>
      </c>
      <c r="BE137" s="29">
        <v>0.4</v>
      </c>
      <c r="BF137" s="29">
        <v>0.17</v>
      </c>
      <c r="BG137" s="29">
        <v>1.7000000000000001E-2</v>
      </c>
      <c r="BH137" s="29">
        <v>0.01</v>
      </c>
      <c r="BI137" s="29">
        <v>31</v>
      </c>
      <c r="BJ137" s="29">
        <v>86</v>
      </c>
      <c r="BK137" s="29">
        <v>3.5</v>
      </c>
      <c r="BL137" s="29">
        <v>2188</v>
      </c>
      <c r="BM137" s="85">
        <v>6.85</v>
      </c>
    </row>
    <row r="138" spans="1:65" x14ac:dyDescent="0.25">
      <c r="A138" s="38" t="s">
        <v>221</v>
      </c>
      <c r="B138" s="129">
        <v>0.36458333333333331</v>
      </c>
      <c r="C138" s="29"/>
      <c r="D138" s="84"/>
      <c r="E138" s="84"/>
      <c r="F138" s="84">
        <v>11</v>
      </c>
      <c r="G138" s="29"/>
      <c r="H138" s="29"/>
      <c r="I138" s="29"/>
      <c r="J138" s="29">
        <v>2300</v>
      </c>
      <c r="K138" s="29">
        <v>7200</v>
      </c>
      <c r="L138" s="29"/>
      <c r="M138" s="29">
        <v>550</v>
      </c>
      <c r="N138" s="85">
        <v>7.56</v>
      </c>
      <c r="O138" s="129">
        <v>0.3611111111111111</v>
      </c>
      <c r="P138" s="29"/>
      <c r="Q138" s="29"/>
      <c r="R138" s="29"/>
      <c r="S138" s="29">
        <v>7.9</v>
      </c>
      <c r="T138" s="29"/>
      <c r="U138" s="29"/>
      <c r="V138" s="29"/>
      <c r="W138" s="29">
        <v>1.6</v>
      </c>
      <c r="X138" s="29">
        <v>1.6</v>
      </c>
      <c r="Y138" s="29"/>
      <c r="Z138" s="29">
        <v>520</v>
      </c>
      <c r="AA138" s="85">
        <v>7.32</v>
      </c>
      <c r="AB138" s="185">
        <f>PERCENTILE(Q105:Q138,0.9)</f>
        <v>3.42</v>
      </c>
      <c r="AC138" s="185">
        <f>AVERAGE(Q105:Q138)</f>
        <v>1.8199999999999998</v>
      </c>
      <c r="AD138" s="186">
        <f>PERCENTILE(P105:P138,0.9)</f>
        <v>2.3699999999999997</v>
      </c>
      <c r="AE138" s="185">
        <f>AVERAGE(P105:P138)</f>
        <v>1.3839999999999999</v>
      </c>
      <c r="AF138" s="186">
        <f t="shared" si="0"/>
        <v>3.3</v>
      </c>
      <c r="AG138" s="187">
        <f t="shared" si="1"/>
        <v>1.94</v>
      </c>
      <c r="AH138" s="185">
        <f t="shared" si="3"/>
        <v>43.8</v>
      </c>
      <c r="AI138" s="185">
        <f t="shared" si="2"/>
        <v>15.419000000000002</v>
      </c>
      <c r="AJ138" s="186">
        <f>PERCENTILE(T105:T138,0.9)</f>
        <v>30.399999999999991</v>
      </c>
      <c r="AK138" s="187">
        <f>AVERAGE(T105:T138)</f>
        <v>11.856999999999999</v>
      </c>
      <c r="AL138" s="185">
        <f>PERCENTILE(U105:U138,0.9)</f>
        <v>10.299999999999999</v>
      </c>
      <c r="AM138" s="188">
        <f>AVERAGE(U105:U138)</f>
        <v>6.7700000000000005</v>
      </c>
      <c r="AN138" s="129">
        <v>0.3576388888888889</v>
      </c>
      <c r="AO138" s="29"/>
      <c r="AP138" s="29"/>
      <c r="AQ138" s="29"/>
      <c r="AR138" s="29">
        <v>0.4</v>
      </c>
      <c r="AS138" s="29"/>
      <c r="AT138" s="29"/>
      <c r="AU138" s="29"/>
      <c r="AV138" s="29">
        <v>9.8000000000000007</v>
      </c>
      <c r="AW138" s="29">
        <v>64</v>
      </c>
      <c r="AX138" s="29"/>
      <c r="AY138" s="29">
        <v>483</v>
      </c>
      <c r="AZ138" s="85">
        <v>7.62</v>
      </c>
      <c r="BA138" s="129">
        <v>0.35069444444444442</v>
      </c>
      <c r="BB138" s="29"/>
      <c r="BC138" s="29"/>
      <c r="BD138" s="29"/>
      <c r="BE138" s="29">
        <v>0.4</v>
      </c>
      <c r="BF138" s="29"/>
      <c r="BG138" s="29"/>
      <c r="BH138" s="29"/>
      <c r="BI138" s="29">
        <v>39</v>
      </c>
      <c r="BJ138" s="29">
        <v>0</v>
      </c>
      <c r="BK138" s="29"/>
      <c r="BL138" s="29">
        <v>3.17</v>
      </c>
      <c r="BM138" s="85">
        <v>7.12</v>
      </c>
    </row>
    <row r="139" spans="1:65" x14ac:dyDescent="0.25">
      <c r="A139" s="38" t="s">
        <v>222</v>
      </c>
      <c r="B139" s="129">
        <v>0.34722222222222227</v>
      </c>
      <c r="C139" s="29">
        <v>24</v>
      </c>
      <c r="D139" s="84">
        <v>84</v>
      </c>
      <c r="E139" s="84">
        <v>3.5</v>
      </c>
      <c r="F139" s="84">
        <v>2</v>
      </c>
      <c r="G139" s="29">
        <v>12</v>
      </c>
      <c r="H139" s="29">
        <v>5.3</v>
      </c>
      <c r="I139" s="29">
        <v>3.6</v>
      </c>
      <c r="J139" s="29">
        <v>2000</v>
      </c>
      <c r="K139" s="29">
        <v>4000</v>
      </c>
      <c r="L139" s="29">
        <v>50</v>
      </c>
      <c r="M139" s="29">
        <v>488</v>
      </c>
      <c r="N139" s="85">
        <v>7.44</v>
      </c>
      <c r="O139" s="129">
        <v>0.35069444444444442</v>
      </c>
      <c r="P139" s="29">
        <v>0.7</v>
      </c>
      <c r="Q139" s="29">
        <v>3</v>
      </c>
      <c r="R139" s="29">
        <v>2.9</v>
      </c>
      <c r="S139" s="29">
        <v>1.5</v>
      </c>
      <c r="T139" s="29">
        <v>2.1</v>
      </c>
      <c r="U139" s="29">
        <v>3.9</v>
      </c>
      <c r="V139" s="29">
        <v>3.7</v>
      </c>
      <c r="W139" s="29">
        <v>1.6</v>
      </c>
      <c r="X139" s="29">
        <v>1.6</v>
      </c>
      <c r="Y139" s="29">
        <v>0.25</v>
      </c>
      <c r="Z139" s="29">
        <v>480</v>
      </c>
      <c r="AA139" s="85">
        <v>7.35</v>
      </c>
      <c r="AB139" s="185">
        <f>PERCENTILE(Q111:Q139,0.9)</f>
        <v>3.42</v>
      </c>
      <c r="AC139" s="185">
        <f>AVERAGE(Q111:Q139)</f>
        <v>2.02</v>
      </c>
      <c r="AD139" s="186">
        <f>PERCENTILE(P111:P139,0.9)</f>
        <v>2.3699999999999997</v>
      </c>
      <c r="AE139" s="185">
        <f>AVERAGE(P111:P139)</f>
        <v>1.254</v>
      </c>
      <c r="AF139" s="186">
        <f t="shared" si="0"/>
        <v>1.7699999999999996</v>
      </c>
      <c r="AG139" s="187">
        <f t="shared" si="1"/>
        <v>1.7700000000000002</v>
      </c>
      <c r="AH139" s="185">
        <f t="shared" si="3"/>
        <v>34.9</v>
      </c>
      <c r="AI139" s="185">
        <f t="shared" si="2"/>
        <v>10.469000000000001</v>
      </c>
      <c r="AJ139" s="186">
        <f>PERCENTILE(T111:T139,0.9)</f>
        <v>14.199999999999985</v>
      </c>
      <c r="AK139" s="187">
        <f>AVERAGE(T111:T139)</f>
        <v>9.2669999999999995</v>
      </c>
      <c r="AL139" s="185">
        <f>PERCENTILE(U111:U139,0.9)</f>
        <v>10.299999999999999</v>
      </c>
      <c r="AM139" s="188">
        <f>AVERAGE(U111:U139)</f>
        <v>6.35</v>
      </c>
      <c r="AN139" s="129">
        <v>0.3576388888888889</v>
      </c>
      <c r="AO139" s="29">
        <v>0.77</v>
      </c>
      <c r="AP139" s="29">
        <v>4.8</v>
      </c>
      <c r="AQ139" s="29">
        <v>7.3999999999999996E-2</v>
      </c>
      <c r="AR139" s="29">
        <v>0.4</v>
      </c>
      <c r="AS139" s="29">
        <v>0.31</v>
      </c>
      <c r="AT139" s="29">
        <v>2.3E-2</v>
      </c>
      <c r="AU139" s="29">
        <v>1.4999999999999999E-2</v>
      </c>
      <c r="AV139" s="29">
        <v>21</v>
      </c>
      <c r="AW139" s="29">
        <v>1700</v>
      </c>
      <c r="AX139" s="29">
        <v>5.7</v>
      </c>
      <c r="AY139" s="29">
        <v>149.69999999999999</v>
      </c>
      <c r="AZ139" s="85">
        <v>7.13</v>
      </c>
      <c r="BA139" s="136">
        <v>0.36458333333333331</v>
      </c>
      <c r="BB139" s="29">
        <v>0.5</v>
      </c>
      <c r="BC139" s="29">
        <v>1</v>
      </c>
      <c r="BD139" s="29">
        <v>8.2000000000000003E-2</v>
      </c>
      <c r="BE139" s="29">
        <v>0.4</v>
      </c>
      <c r="BF139" s="29">
        <v>0.28000000000000003</v>
      </c>
      <c r="BG139" s="29">
        <v>2.5000000000000001E-2</v>
      </c>
      <c r="BH139" s="29">
        <v>1.7999999999999999E-2</v>
      </c>
      <c r="BI139" s="29">
        <v>80</v>
      </c>
      <c r="BJ139" s="29">
        <v>2000</v>
      </c>
      <c r="BK139" s="29">
        <v>6.1</v>
      </c>
      <c r="BL139" s="29">
        <v>688</v>
      </c>
      <c r="BM139" s="85">
        <v>6.9</v>
      </c>
    </row>
    <row r="140" spans="1:65" x14ac:dyDescent="0.25">
      <c r="A140" s="139" t="s">
        <v>223</v>
      </c>
      <c r="B140" s="130">
        <v>0.36805555555555558</v>
      </c>
      <c r="C140" s="74"/>
      <c r="D140" s="84"/>
      <c r="E140" s="84"/>
      <c r="F140" s="84">
        <v>6.5</v>
      </c>
      <c r="G140" s="29"/>
      <c r="H140" s="29"/>
      <c r="I140" s="29"/>
      <c r="J140" s="29">
        <v>210</v>
      </c>
      <c r="K140" s="29">
        <v>6600</v>
      </c>
      <c r="L140" s="29"/>
      <c r="M140" s="29">
        <v>560</v>
      </c>
      <c r="N140" s="85">
        <v>7.51</v>
      </c>
      <c r="O140" s="129">
        <v>0.36527777777777781</v>
      </c>
      <c r="P140" s="29"/>
      <c r="Q140" s="29"/>
      <c r="R140" s="29"/>
      <c r="S140" s="29">
        <v>0.52</v>
      </c>
      <c r="T140" s="29"/>
      <c r="U140" s="29"/>
      <c r="V140" s="29"/>
      <c r="W140" s="29">
        <v>1.6</v>
      </c>
      <c r="X140" s="29">
        <v>3.3</v>
      </c>
      <c r="Y140" s="29"/>
      <c r="Z140" s="29">
        <v>515</v>
      </c>
      <c r="AA140" s="85">
        <v>7.72</v>
      </c>
      <c r="AB140" s="185">
        <f t="shared" ref="AB140:AB149" si="4">PERCENTILE(Q112:Q140,0.9)</f>
        <v>3.42</v>
      </c>
      <c r="AC140" s="185">
        <f>AVERAGE(Q112:Q140)</f>
        <v>2.02</v>
      </c>
      <c r="AD140" s="186">
        <f>PERCENTILE(P112:P140,0.9)</f>
        <v>2.3699999999999997</v>
      </c>
      <c r="AE140" s="185">
        <f t="shared" ref="AE140:AE150" si="5">AVERAGE(P112:P140)</f>
        <v>1.254</v>
      </c>
      <c r="AF140" s="186">
        <f t="shared" si="0"/>
        <v>3.3</v>
      </c>
      <c r="AG140" s="187">
        <f t="shared" si="1"/>
        <v>1.94</v>
      </c>
      <c r="AH140" s="185">
        <f t="shared" si="3"/>
        <v>12.219999999999992</v>
      </c>
      <c r="AI140" s="185">
        <f t="shared" si="2"/>
        <v>6.2209999999999992</v>
      </c>
      <c r="AJ140" s="186">
        <f t="shared" ref="AJ140:AJ149" si="6">PERCENTILE(T112:T140,0.9)</f>
        <v>14.199999999999985</v>
      </c>
      <c r="AK140" s="187">
        <f t="shared" ref="AK140:AK150" si="7">AVERAGE(T112:T140)</f>
        <v>9.2669999999999995</v>
      </c>
      <c r="AL140" s="185">
        <f t="shared" ref="AL140:AL150" si="8">PERCENTILE(U112:U140,0.9)</f>
        <v>10.299999999999999</v>
      </c>
      <c r="AM140" s="188">
        <f t="shared" ref="AM140:AM150" si="9">AVERAGE(U112:U140)</f>
        <v>6.35</v>
      </c>
      <c r="AN140" s="129">
        <v>0.35416666666666669</v>
      </c>
      <c r="AO140" s="29"/>
      <c r="AP140" s="29"/>
      <c r="AQ140" s="29"/>
      <c r="AR140" s="29">
        <v>0.4</v>
      </c>
      <c r="AS140" s="29"/>
      <c r="AT140" s="29"/>
      <c r="AU140" s="29"/>
      <c r="AV140" s="29">
        <v>96</v>
      </c>
      <c r="AW140" s="29">
        <v>550</v>
      </c>
      <c r="AX140" s="29"/>
      <c r="AY140" s="29">
        <v>1061</v>
      </c>
      <c r="AZ140" s="85">
        <v>7.12</v>
      </c>
      <c r="BA140" s="129">
        <v>0.34722222222222227</v>
      </c>
      <c r="BB140" s="29"/>
      <c r="BC140" s="29"/>
      <c r="BD140" s="29"/>
      <c r="BE140" s="29">
        <v>0.4</v>
      </c>
      <c r="BF140" s="29"/>
      <c r="BG140" s="29"/>
      <c r="BH140" s="29"/>
      <c r="BI140" s="29">
        <v>130</v>
      </c>
      <c r="BJ140" s="29">
        <v>70</v>
      </c>
      <c r="BK140" s="29"/>
      <c r="BL140" s="29">
        <v>23.3</v>
      </c>
      <c r="BM140" s="85">
        <v>6.85</v>
      </c>
    </row>
    <row r="141" spans="1:65" x14ac:dyDescent="0.25">
      <c r="A141" s="139" t="s">
        <v>224</v>
      </c>
      <c r="B141" s="130">
        <v>0.35416666666666669</v>
      </c>
      <c r="C141" s="74">
        <v>19</v>
      </c>
      <c r="D141" s="84">
        <v>45</v>
      </c>
      <c r="E141" s="84">
        <v>1.6</v>
      </c>
      <c r="F141" s="84">
        <v>6</v>
      </c>
      <c r="G141" s="29">
        <v>13</v>
      </c>
      <c r="H141" s="29">
        <v>9.5</v>
      </c>
      <c r="I141" s="29">
        <v>7.9</v>
      </c>
      <c r="J141" s="29">
        <v>270</v>
      </c>
      <c r="K141" s="29">
        <v>1200</v>
      </c>
      <c r="L141" s="29">
        <v>19</v>
      </c>
      <c r="M141" s="29">
        <v>1073</v>
      </c>
      <c r="N141" s="85">
        <v>7.09</v>
      </c>
      <c r="O141" s="129">
        <v>0.3611111111111111</v>
      </c>
      <c r="P141" s="29">
        <v>3.4</v>
      </c>
      <c r="Q141" s="29">
        <v>1</v>
      </c>
      <c r="R141" s="29">
        <v>1.7</v>
      </c>
      <c r="S141" s="29">
        <v>5.0999999999999996</v>
      </c>
      <c r="T141" s="29">
        <v>6.8</v>
      </c>
      <c r="U141" s="29">
        <v>7.4</v>
      </c>
      <c r="V141" s="29">
        <v>7.3</v>
      </c>
      <c r="W141" s="29">
        <v>1.6</v>
      </c>
      <c r="X141" s="29">
        <v>1.6</v>
      </c>
      <c r="Y141" s="29">
        <v>0.6</v>
      </c>
      <c r="Z141" s="29">
        <v>652</v>
      </c>
      <c r="AA141" s="85">
        <v>7.29</v>
      </c>
      <c r="AB141" s="185">
        <f t="shared" si="4"/>
        <v>3.4</v>
      </c>
      <c r="AC141" s="185">
        <f t="shared" ref="AC141:AC149" si="10">AVERAGE(Q113:Q141)</f>
        <v>1.9272727272727272</v>
      </c>
      <c r="AD141" s="186">
        <f t="shared" ref="AD141:AD149" si="11">PERCENTILE(P113:P141,0.9)</f>
        <v>3</v>
      </c>
      <c r="AE141" s="185">
        <f t="shared" si="5"/>
        <v>1.449090909090909</v>
      </c>
      <c r="AF141" s="186">
        <f t="shared" si="0"/>
        <v>3.3</v>
      </c>
      <c r="AG141" s="187">
        <f t="shared" si="1"/>
        <v>1.9400000000000002</v>
      </c>
      <c r="AH141" s="185">
        <f t="shared" si="3"/>
        <v>8.09</v>
      </c>
      <c r="AI141" s="185">
        <f t="shared" si="2"/>
        <v>3.3310000000000004</v>
      </c>
      <c r="AJ141" s="186">
        <f t="shared" si="6"/>
        <v>10</v>
      </c>
      <c r="AK141" s="187">
        <f t="shared" si="7"/>
        <v>9.0427272727272712</v>
      </c>
      <c r="AL141" s="185">
        <f t="shared" si="8"/>
        <v>10</v>
      </c>
      <c r="AM141" s="188">
        <f t="shared" si="9"/>
        <v>6.4454545454545462</v>
      </c>
      <c r="AN141" s="129">
        <v>0.38194444444444442</v>
      </c>
      <c r="AO141" s="29">
        <v>0.51</v>
      </c>
      <c r="AP141" s="29">
        <v>1.8</v>
      </c>
      <c r="AQ141" s="29">
        <v>2.1999999999999999E-2</v>
      </c>
      <c r="AR141" s="29">
        <v>0.4</v>
      </c>
      <c r="AS141" s="29">
        <v>0.31</v>
      </c>
      <c r="AT141" s="29">
        <v>1.9E-2</v>
      </c>
      <c r="AU141" s="29">
        <v>1.2E-2</v>
      </c>
      <c r="AV141" s="29">
        <v>230</v>
      </c>
      <c r="AW141" s="29">
        <v>2700</v>
      </c>
      <c r="AX141" s="29">
        <v>4.5</v>
      </c>
      <c r="AY141" s="29">
        <v>545</v>
      </c>
      <c r="AZ141" s="85">
        <v>6.63</v>
      </c>
      <c r="BA141" s="129">
        <v>0.375</v>
      </c>
      <c r="BB141" s="29">
        <v>0.53</v>
      </c>
      <c r="BC141" s="29">
        <v>32</v>
      </c>
      <c r="BD141" s="29">
        <v>4.2999999999999997E-2</v>
      </c>
      <c r="BE141" s="29">
        <v>0.4</v>
      </c>
      <c r="BF141" s="29">
        <v>0.41</v>
      </c>
      <c r="BG141" s="29">
        <v>9.6000000000000002E-2</v>
      </c>
      <c r="BH141" s="29">
        <v>7.0999999999999994E-2</v>
      </c>
      <c r="BI141" s="29">
        <v>640</v>
      </c>
      <c r="BJ141" s="29">
        <v>1300</v>
      </c>
      <c r="BK141" s="29">
        <v>4.7</v>
      </c>
      <c r="BL141" s="29">
        <v>1529</v>
      </c>
      <c r="BM141" s="85">
        <v>6.35</v>
      </c>
    </row>
    <row r="142" spans="1:65" x14ac:dyDescent="0.25">
      <c r="A142" s="139" t="s">
        <v>225</v>
      </c>
      <c r="B142" s="130">
        <v>0.64930555555555558</v>
      </c>
      <c r="C142" s="74"/>
      <c r="D142" s="84"/>
      <c r="E142" s="84"/>
      <c r="F142" s="84">
        <v>1.2</v>
      </c>
      <c r="G142" s="29"/>
      <c r="H142" s="29"/>
      <c r="I142" s="29"/>
      <c r="J142" s="29">
        <v>6200</v>
      </c>
      <c r="K142" s="29">
        <v>30000</v>
      </c>
      <c r="L142" s="29"/>
      <c r="M142" s="29">
        <v>0.83199999999999996</v>
      </c>
      <c r="N142" s="85">
        <v>8.69</v>
      </c>
      <c r="O142" s="129">
        <v>0.65277777777777779</v>
      </c>
      <c r="P142" s="29"/>
      <c r="Q142" s="29"/>
      <c r="R142" s="29"/>
      <c r="S142" s="29">
        <v>0.48</v>
      </c>
      <c r="T142" s="29"/>
      <c r="U142" s="29"/>
      <c r="V142" s="29"/>
      <c r="W142" s="29">
        <v>21</v>
      </c>
      <c r="X142" s="29">
        <v>66</v>
      </c>
      <c r="Y142" s="29"/>
      <c r="Z142" s="29">
        <v>1.4890000000000001</v>
      </c>
      <c r="AA142" s="85">
        <v>7.79</v>
      </c>
      <c r="AB142" s="185">
        <f t="shared" si="4"/>
        <v>3.4</v>
      </c>
      <c r="AC142" s="185">
        <f t="shared" si="10"/>
        <v>1.9272727272727272</v>
      </c>
      <c r="AD142" s="186">
        <f t="shared" si="11"/>
        <v>3</v>
      </c>
      <c r="AE142" s="185">
        <f t="shared" si="5"/>
        <v>1.449090909090909</v>
      </c>
      <c r="AF142" s="186">
        <f t="shared" si="0"/>
        <v>9.569999999999979</v>
      </c>
      <c r="AG142" s="187">
        <f t="shared" si="1"/>
        <v>8.379999999999999</v>
      </c>
      <c r="AH142" s="185">
        <f t="shared" si="3"/>
        <v>6.9099999999999993</v>
      </c>
      <c r="AI142" s="185">
        <f t="shared" si="2"/>
        <v>2.399</v>
      </c>
      <c r="AJ142" s="186">
        <f t="shared" si="6"/>
        <v>10</v>
      </c>
      <c r="AK142" s="187">
        <f t="shared" si="7"/>
        <v>9.0427272727272712</v>
      </c>
      <c r="AL142" s="185">
        <f t="shared" si="8"/>
        <v>10</v>
      </c>
      <c r="AM142" s="188">
        <f t="shared" si="9"/>
        <v>6.4454545454545462</v>
      </c>
      <c r="AN142" s="129">
        <v>0.63194444444444442</v>
      </c>
      <c r="AO142" s="29"/>
      <c r="AP142" s="29"/>
      <c r="AQ142" s="29"/>
      <c r="AR142" s="29">
        <v>0.4</v>
      </c>
      <c r="AS142" s="29"/>
      <c r="AT142" s="29"/>
      <c r="AU142" s="29"/>
      <c r="AV142" s="29">
        <v>760</v>
      </c>
      <c r="AW142" s="29">
        <v>1100</v>
      </c>
      <c r="AX142" s="29"/>
      <c r="AY142" s="29">
        <v>34.200000000000003</v>
      </c>
      <c r="AZ142" s="85">
        <v>6.41</v>
      </c>
      <c r="BA142" s="129">
        <v>0.63888888888888895</v>
      </c>
      <c r="BB142" s="29"/>
      <c r="BC142" s="29"/>
      <c r="BD142" s="29"/>
      <c r="BE142" s="29">
        <v>0.4</v>
      </c>
      <c r="BF142" s="29"/>
      <c r="BG142" s="29"/>
      <c r="BH142" s="29"/>
      <c r="BI142" s="29">
        <v>310</v>
      </c>
      <c r="BJ142" s="29">
        <v>800</v>
      </c>
      <c r="BK142" s="29"/>
      <c r="BL142" s="29">
        <v>28</v>
      </c>
      <c r="BM142" s="85">
        <v>6.24</v>
      </c>
    </row>
    <row r="143" spans="1:65" x14ac:dyDescent="0.25">
      <c r="A143" s="139">
        <v>43097</v>
      </c>
      <c r="B143" s="130">
        <v>0.35416666666666669</v>
      </c>
      <c r="C143" s="74"/>
      <c r="D143" s="84"/>
      <c r="E143" s="84"/>
      <c r="F143" s="84">
        <v>0.52</v>
      </c>
      <c r="G143" s="29"/>
      <c r="H143" s="29"/>
      <c r="I143" s="29"/>
      <c r="J143" s="29">
        <v>10000</v>
      </c>
      <c r="K143" s="29">
        <v>69000</v>
      </c>
      <c r="L143" s="29"/>
      <c r="M143" s="29">
        <v>769</v>
      </c>
      <c r="N143" s="85">
        <v>6.95</v>
      </c>
      <c r="O143" s="129">
        <v>0.3576388888888889</v>
      </c>
      <c r="P143" s="29"/>
      <c r="Q143" s="29"/>
      <c r="R143" s="29"/>
      <c r="S143" s="29">
        <v>0.4</v>
      </c>
      <c r="T143" s="29"/>
      <c r="U143" s="29"/>
      <c r="V143" s="29"/>
      <c r="W143" s="29">
        <v>50</v>
      </c>
      <c r="X143" s="29">
        <v>310</v>
      </c>
      <c r="Y143" s="29"/>
      <c r="Z143" s="29">
        <v>799</v>
      </c>
      <c r="AA143" s="85">
        <v>6.93</v>
      </c>
      <c r="AB143" s="185">
        <f t="shared" si="4"/>
        <v>3.42</v>
      </c>
      <c r="AC143" s="185">
        <f t="shared" si="10"/>
        <v>2.0200000000000005</v>
      </c>
      <c r="AD143" s="186">
        <f t="shared" si="11"/>
        <v>3.04</v>
      </c>
      <c r="AE143" s="185">
        <f t="shared" si="5"/>
        <v>1.544</v>
      </c>
      <c r="AF143" s="186">
        <f t="shared" si="0"/>
        <v>90.39999999999992</v>
      </c>
      <c r="AG143" s="187">
        <f t="shared" si="1"/>
        <v>39.22</v>
      </c>
      <c r="AH143" s="185">
        <f t="shared" si="3"/>
        <v>6.9099999999999993</v>
      </c>
      <c r="AI143" s="185">
        <f t="shared" si="2"/>
        <v>2.3969999999999994</v>
      </c>
      <c r="AJ143" s="186">
        <f t="shared" si="6"/>
        <v>14.199999999999985</v>
      </c>
      <c r="AK143" s="187">
        <f t="shared" si="7"/>
        <v>9.8629999999999978</v>
      </c>
      <c r="AL143" s="185">
        <f t="shared" si="8"/>
        <v>10.299999999999999</v>
      </c>
      <c r="AM143" s="188">
        <f t="shared" si="9"/>
        <v>6.4599999999999991</v>
      </c>
      <c r="AN143" s="129">
        <v>0.3611111111111111</v>
      </c>
      <c r="AO143" s="29"/>
      <c r="AP143" s="29"/>
      <c r="AQ143" s="29"/>
      <c r="AR143" s="29">
        <v>0.4</v>
      </c>
      <c r="AS143" s="29"/>
      <c r="AT143" s="29"/>
      <c r="AU143" s="29"/>
      <c r="AV143" s="29">
        <v>250</v>
      </c>
      <c r="AW143" s="29">
        <v>680</v>
      </c>
      <c r="AX143" s="29"/>
      <c r="AY143" s="29">
        <v>3.62</v>
      </c>
      <c r="AZ143" s="85">
        <v>6.73</v>
      </c>
      <c r="BA143" s="129">
        <v>0.36805555555555558</v>
      </c>
      <c r="BB143" s="29"/>
      <c r="BC143" s="29"/>
      <c r="BD143" s="29"/>
      <c r="BE143" s="29">
        <v>0.4</v>
      </c>
      <c r="BF143" s="29"/>
      <c r="BG143" s="29"/>
      <c r="BH143" s="29"/>
      <c r="BI143" s="29">
        <v>1600</v>
      </c>
      <c r="BJ143" s="29">
        <v>990</v>
      </c>
      <c r="BK143" s="29"/>
      <c r="BL143" s="29">
        <v>23.1</v>
      </c>
      <c r="BM143" s="85">
        <v>6.53</v>
      </c>
    </row>
    <row r="144" spans="1:65" x14ac:dyDescent="0.25">
      <c r="A144" s="139" t="s">
        <v>226</v>
      </c>
      <c r="B144" s="130">
        <v>0.60416666666666663</v>
      </c>
      <c r="C144" s="74"/>
      <c r="D144" s="84"/>
      <c r="E144" s="84"/>
      <c r="F144" s="84">
        <v>7.5</v>
      </c>
      <c r="G144" s="29"/>
      <c r="H144" s="29"/>
      <c r="I144" s="29"/>
      <c r="J144" s="29">
        <v>14000</v>
      </c>
      <c r="K144" s="29">
        <v>31000</v>
      </c>
      <c r="L144" s="29"/>
      <c r="M144" s="29">
        <v>0.85299999999999998</v>
      </c>
      <c r="N144" s="85">
        <v>7.09</v>
      </c>
      <c r="O144" s="129">
        <v>0.60763888888888895</v>
      </c>
      <c r="P144" s="29"/>
      <c r="Q144" s="29"/>
      <c r="R144" s="29"/>
      <c r="S144" s="29">
        <v>7.2</v>
      </c>
      <c r="T144" s="29"/>
      <c r="U144" s="29"/>
      <c r="V144" s="29"/>
      <c r="W144" s="29">
        <v>94</v>
      </c>
      <c r="X144" s="29">
        <v>340</v>
      </c>
      <c r="Y144" s="29"/>
      <c r="Z144" s="29">
        <v>861</v>
      </c>
      <c r="AA144" s="85">
        <v>7.45</v>
      </c>
      <c r="AB144" s="185">
        <f t="shared" si="4"/>
        <v>3.42</v>
      </c>
      <c r="AC144" s="185">
        <f t="shared" si="10"/>
        <v>2.0200000000000005</v>
      </c>
      <c r="AD144" s="186">
        <f t="shared" si="11"/>
        <v>3.04</v>
      </c>
      <c r="AE144" s="185">
        <f t="shared" si="5"/>
        <v>1.544</v>
      </c>
      <c r="AF144" s="186">
        <f t="shared" si="0"/>
        <v>313</v>
      </c>
      <c r="AG144" s="187">
        <f t="shared" si="1"/>
        <v>73.06</v>
      </c>
      <c r="AH144" s="185">
        <f t="shared" si="3"/>
        <v>7.27</v>
      </c>
      <c r="AI144" s="185">
        <f t="shared" si="2"/>
        <v>3.0699999999999994</v>
      </c>
      <c r="AJ144" s="186">
        <f t="shared" si="6"/>
        <v>14.199999999999985</v>
      </c>
      <c r="AK144" s="187">
        <f t="shared" si="7"/>
        <v>9.8629999999999978</v>
      </c>
      <c r="AL144" s="185">
        <f t="shared" si="8"/>
        <v>10.299999999999999</v>
      </c>
      <c r="AM144" s="188">
        <f t="shared" si="9"/>
        <v>6.4599999999999991</v>
      </c>
      <c r="AN144" s="129">
        <v>0.61111111111111105</v>
      </c>
      <c r="AO144" s="29"/>
      <c r="AP144" s="29"/>
      <c r="AQ144" s="29"/>
      <c r="AR144" s="29">
        <v>2.2000000000000002</v>
      </c>
      <c r="AS144" s="29"/>
      <c r="AT144" s="29"/>
      <c r="AU144" s="29"/>
      <c r="AV144" s="29">
        <v>560</v>
      </c>
      <c r="AW144" s="29">
        <v>1700</v>
      </c>
      <c r="AX144" s="29"/>
      <c r="AY144" s="29">
        <v>8.56</v>
      </c>
      <c r="AZ144" s="85">
        <v>6.79</v>
      </c>
      <c r="BA144" s="129">
        <v>0.61458333333333337</v>
      </c>
      <c r="BB144" s="29"/>
      <c r="BC144" s="29"/>
      <c r="BD144" s="29"/>
      <c r="BE144" s="29">
        <v>0.4</v>
      </c>
      <c r="BF144" s="29"/>
      <c r="BG144" s="29"/>
      <c r="BH144" s="29"/>
      <c r="BI144" s="29">
        <v>1200</v>
      </c>
      <c r="BJ144" s="29">
        <v>3400</v>
      </c>
      <c r="BK144" s="29"/>
      <c r="BL144" s="29">
        <v>27.1</v>
      </c>
      <c r="BM144" s="85">
        <v>6.71</v>
      </c>
    </row>
    <row r="145" spans="1:65" x14ac:dyDescent="0.25">
      <c r="A145" s="139" t="s">
        <v>227</v>
      </c>
      <c r="B145" s="130">
        <v>0.35416666666666669</v>
      </c>
      <c r="C145" s="74">
        <v>59</v>
      </c>
      <c r="D145" s="84">
        <v>120</v>
      </c>
      <c r="E145" s="84">
        <v>2.4</v>
      </c>
      <c r="F145" s="84">
        <v>24</v>
      </c>
      <c r="G145" s="29">
        <v>39</v>
      </c>
      <c r="H145" s="29">
        <v>12</v>
      </c>
      <c r="I145" s="29">
        <v>9.9</v>
      </c>
      <c r="J145" s="29">
        <v>17000</v>
      </c>
      <c r="K145" s="29">
        <v>83000</v>
      </c>
      <c r="L145" s="29">
        <v>65</v>
      </c>
      <c r="M145" s="29">
        <v>988</v>
      </c>
      <c r="N145" s="85">
        <v>7.04</v>
      </c>
      <c r="O145" s="129">
        <v>0.35416666666666669</v>
      </c>
      <c r="P145" s="29">
        <v>9.8000000000000007</v>
      </c>
      <c r="Q145" s="29">
        <v>8.1999999999999993</v>
      </c>
      <c r="R145" s="29">
        <v>4.8</v>
      </c>
      <c r="S145" s="29">
        <v>22</v>
      </c>
      <c r="T145" s="29">
        <v>24</v>
      </c>
      <c r="U145" s="29">
        <v>11</v>
      </c>
      <c r="V145" s="29">
        <v>11</v>
      </c>
      <c r="W145" s="29">
        <v>450</v>
      </c>
      <c r="X145" s="29">
        <v>890</v>
      </c>
      <c r="Y145" s="29">
        <v>1.6</v>
      </c>
      <c r="Z145" s="29">
        <v>954</v>
      </c>
      <c r="AA145" s="85">
        <v>7.08</v>
      </c>
      <c r="AB145" s="185">
        <f t="shared" si="4"/>
        <v>3.8799999999999981</v>
      </c>
      <c r="AC145" s="185">
        <f t="shared" si="10"/>
        <v>2.48</v>
      </c>
      <c r="AD145" s="186">
        <f t="shared" si="11"/>
        <v>4.0399999999999974</v>
      </c>
      <c r="AE145" s="185">
        <f t="shared" si="5"/>
        <v>2.2240000000000002</v>
      </c>
      <c r="AF145" s="186">
        <f t="shared" si="0"/>
        <v>394.99999999999977</v>
      </c>
      <c r="AG145" s="187">
        <f t="shared" si="1"/>
        <v>161.9</v>
      </c>
      <c r="AH145" s="185">
        <f t="shared" si="3"/>
        <v>9.3099999999999952</v>
      </c>
      <c r="AI145" s="185">
        <f t="shared" si="2"/>
        <v>5.2299999999999995</v>
      </c>
      <c r="AJ145" s="186">
        <f t="shared" si="6"/>
        <v>26.79999999999999</v>
      </c>
      <c r="AK145" s="187">
        <f t="shared" si="7"/>
        <v>11.362999999999998</v>
      </c>
      <c r="AL145" s="185">
        <f t="shared" si="8"/>
        <v>11.2</v>
      </c>
      <c r="AM145" s="188">
        <f t="shared" si="9"/>
        <v>6.56</v>
      </c>
      <c r="AN145" s="129">
        <v>0.35069444444444442</v>
      </c>
      <c r="AO145" s="29">
        <v>0.5</v>
      </c>
      <c r="AP145" s="29">
        <v>29</v>
      </c>
      <c r="AQ145" s="29">
        <v>2.8000000000000001E-2</v>
      </c>
      <c r="AR145" s="29">
        <v>0.4</v>
      </c>
      <c r="AS145" s="29">
        <v>0.45</v>
      </c>
      <c r="AT145" s="29">
        <v>6.3E-2</v>
      </c>
      <c r="AU145" s="29">
        <v>1.7000000000000001E-2</v>
      </c>
      <c r="AV145" s="29">
        <v>620</v>
      </c>
      <c r="AW145" s="29">
        <v>1400</v>
      </c>
      <c r="AX145" s="29">
        <v>4.8</v>
      </c>
      <c r="AY145" s="29">
        <v>918</v>
      </c>
      <c r="AZ145" s="85">
        <v>7.03</v>
      </c>
      <c r="BA145" s="129">
        <v>0.34375</v>
      </c>
      <c r="BB145" s="29">
        <v>1.8</v>
      </c>
      <c r="BC145" s="29">
        <v>65</v>
      </c>
      <c r="BD145" s="29">
        <v>0.21</v>
      </c>
      <c r="BE145" s="29">
        <v>0.78</v>
      </c>
      <c r="BF145" s="29">
        <v>1.2</v>
      </c>
      <c r="BG145" s="29">
        <v>0.48</v>
      </c>
      <c r="BH145" s="29">
        <v>0.38</v>
      </c>
      <c r="BI145" s="29">
        <v>390</v>
      </c>
      <c r="BJ145" s="29">
        <v>660</v>
      </c>
      <c r="BK145" s="29">
        <v>4</v>
      </c>
      <c r="BL145" s="29">
        <v>42.6</v>
      </c>
      <c r="BM145" s="85">
        <v>6.98</v>
      </c>
    </row>
    <row r="146" spans="1:65" x14ac:dyDescent="0.25">
      <c r="A146" s="139" t="s">
        <v>228</v>
      </c>
      <c r="B146" s="130">
        <v>0.60416666666666663</v>
      </c>
      <c r="C146" s="74"/>
      <c r="D146" s="84"/>
      <c r="E146" s="84"/>
      <c r="F146" s="84">
        <v>12</v>
      </c>
      <c r="G146" s="29"/>
      <c r="H146" s="29"/>
      <c r="I146" s="29"/>
      <c r="J146" s="29">
        <v>4500</v>
      </c>
      <c r="K146" s="29">
        <v>4500</v>
      </c>
      <c r="L146" s="29"/>
      <c r="M146" s="29">
        <v>1152</v>
      </c>
      <c r="N146" s="85">
        <v>7.62</v>
      </c>
      <c r="O146" s="129">
        <v>0.60416666666666663</v>
      </c>
      <c r="P146" s="29"/>
      <c r="Q146" s="29"/>
      <c r="R146" s="29"/>
      <c r="S146" s="29">
        <v>11</v>
      </c>
      <c r="T146" s="29"/>
      <c r="U146" s="29"/>
      <c r="V146" s="29"/>
      <c r="W146" s="29">
        <v>48</v>
      </c>
      <c r="X146" s="29">
        <v>88</v>
      </c>
      <c r="Y146" s="29"/>
      <c r="Z146" s="29">
        <v>1194</v>
      </c>
      <c r="AA146" s="85">
        <v>7.58</v>
      </c>
      <c r="AB146" s="185">
        <f t="shared" si="4"/>
        <v>3.8799999999999981</v>
      </c>
      <c r="AC146" s="185">
        <f t="shared" si="10"/>
        <v>2.48</v>
      </c>
      <c r="AD146" s="186">
        <f t="shared" si="11"/>
        <v>4.0399999999999974</v>
      </c>
      <c r="AE146" s="185">
        <f t="shared" si="5"/>
        <v>2.2240000000000002</v>
      </c>
      <c r="AF146" s="186">
        <f t="shared" si="0"/>
        <v>394.99999999999977</v>
      </c>
      <c r="AG146" s="187">
        <f t="shared" si="1"/>
        <v>170.54000000000002</v>
      </c>
      <c r="AH146" s="185">
        <f t="shared" si="3"/>
        <v>12.099999999999996</v>
      </c>
      <c r="AI146" s="185">
        <f t="shared" si="2"/>
        <v>6.29</v>
      </c>
      <c r="AJ146" s="186">
        <f t="shared" si="6"/>
        <v>26.79999999999999</v>
      </c>
      <c r="AK146" s="187">
        <f t="shared" si="7"/>
        <v>11.362999999999998</v>
      </c>
      <c r="AL146" s="185">
        <f t="shared" si="8"/>
        <v>11.2</v>
      </c>
      <c r="AM146" s="188">
        <f t="shared" si="9"/>
        <v>6.56</v>
      </c>
      <c r="AN146" s="129">
        <v>0.58333333333333337</v>
      </c>
      <c r="AO146" s="29"/>
      <c r="AP146" s="29"/>
      <c r="AQ146" s="29"/>
      <c r="AR146" s="29">
        <v>0.4</v>
      </c>
      <c r="AS146" s="29"/>
      <c r="AT146" s="29"/>
      <c r="AU146" s="29"/>
      <c r="AV146" s="29">
        <v>1900</v>
      </c>
      <c r="AW146" s="29">
        <v>3300</v>
      </c>
      <c r="AX146" s="29"/>
      <c r="AY146" s="29">
        <v>2143</v>
      </c>
      <c r="AZ146" s="85">
        <v>6.64</v>
      </c>
      <c r="BA146" s="129">
        <v>0.59375</v>
      </c>
      <c r="BB146" s="29"/>
      <c r="BC146" s="29"/>
      <c r="BD146" s="29"/>
      <c r="BE146" s="29">
        <v>0.4</v>
      </c>
      <c r="BF146" s="29"/>
      <c r="BG146" s="29"/>
      <c r="BH146" s="29"/>
      <c r="BI146" s="29">
        <v>11</v>
      </c>
      <c r="BJ146" s="29">
        <v>40</v>
      </c>
      <c r="BK146" s="29"/>
      <c r="BL146" s="29">
        <v>9.73</v>
      </c>
      <c r="BM146" s="85">
        <v>8.07</v>
      </c>
    </row>
    <row r="147" spans="1:65" x14ac:dyDescent="0.25">
      <c r="A147" s="139" t="s">
        <v>229</v>
      </c>
      <c r="B147" s="130">
        <v>0.3611111111111111</v>
      </c>
      <c r="C147" s="74"/>
      <c r="D147" s="84"/>
      <c r="E147" s="84"/>
      <c r="F147" s="84">
        <v>22</v>
      </c>
      <c r="G147" s="29"/>
      <c r="H147" s="29"/>
      <c r="I147" s="29"/>
      <c r="J147" s="29">
        <v>6100</v>
      </c>
      <c r="K147" s="29">
        <v>16000</v>
      </c>
      <c r="L147" s="29"/>
      <c r="M147" s="29">
        <v>1861</v>
      </c>
      <c r="N147" s="85">
        <v>7.19</v>
      </c>
      <c r="O147" s="129">
        <v>0.3576388888888889</v>
      </c>
      <c r="P147" s="29"/>
      <c r="Q147" s="29"/>
      <c r="R147" s="29"/>
      <c r="S147" s="29">
        <v>21</v>
      </c>
      <c r="T147" s="29"/>
      <c r="U147" s="29"/>
      <c r="V147" s="29"/>
      <c r="W147" s="29">
        <v>340</v>
      </c>
      <c r="X147" s="29">
        <v>950</v>
      </c>
      <c r="Y147" s="29"/>
      <c r="Z147" s="29">
        <v>1323</v>
      </c>
      <c r="AA147" s="85">
        <v>7.41</v>
      </c>
      <c r="AB147" s="185">
        <f t="shared" si="4"/>
        <v>4.3599999999999959</v>
      </c>
      <c r="AC147" s="185">
        <f t="shared" si="10"/>
        <v>2.6222222222222222</v>
      </c>
      <c r="AD147" s="186">
        <f t="shared" si="11"/>
        <v>4.6799999999999953</v>
      </c>
      <c r="AE147" s="185">
        <f t="shared" si="5"/>
        <v>2.3155555555555556</v>
      </c>
      <c r="AF147" s="186">
        <f>PERCENTILE(X138:X147,0.9)</f>
        <v>896</v>
      </c>
      <c r="AG147" s="187">
        <f t="shared" si="1"/>
        <v>265.20999999999998</v>
      </c>
      <c r="AH147" s="185">
        <f t="shared" si="3"/>
        <v>21.1</v>
      </c>
      <c r="AI147" s="185">
        <f t="shared" si="2"/>
        <v>7.7099999999999991</v>
      </c>
      <c r="AJ147" s="186">
        <f t="shared" si="6"/>
        <v>29.59999999999998</v>
      </c>
      <c r="AK147" s="187">
        <f t="shared" si="7"/>
        <v>11.514444444444443</v>
      </c>
      <c r="AL147" s="185">
        <f t="shared" si="8"/>
        <v>11.399999999999999</v>
      </c>
      <c r="AM147" s="188">
        <f t="shared" si="9"/>
        <v>6.6333333333333329</v>
      </c>
      <c r="AN147" s="129">
        <v>0.35416666666666669</v>
      </c>
      <c r="AO147" s="29"/>
      <c r="AP147" s="29"/>
      <c r="AQ147" s="29"/>
      <c r="AR147" s="29">
        <v>0.4</v>
      </c>
      <c r="AS147" s="29"/>
      <c r="AT147" s="29"/>
      <c r="AU147" s="29"/>
      <c r="AV147" s="29">
        <v>130</v>
      </c>
      <c r="AW147" s="29">
        <v>1500</v>
      </c>
      <c r="AX147" s="29"/>
      <c r="AY147" s="29">
        <v>3730</v>
      </c>
      <c r="AZ147" s="85">
        <v>6.45</v>
      </c>
      <c r="BA147" s="129">
        <v>0.34722222222222227</v>
      </c>
      <c r="BB147" s="29"/>
      <c r="BC147" s="29"/>
      <c r="BD147" s="29"/>
      <c r="BE147" s="29">
        <v>2.5</v>
      </c>
      <c r="BF147" s="29"/>
      <c r="BG147" s="29"/>
      <c r="BH147" s="29"/>
      <c r="BI147" s="29">
        <v>840</v>
      </c>
      <c r="BJ147" s="29">
        <v>650</v>
      </c>
      <c r="BK147" s="29"/>
      <c r="BL147" s="29">
        <v>32600</v>
      </c>
      <c r="BM147" s="85">
        <v>6.39</v>
      </c>
    </row>
    <row r="148" spans="1:65" x14ac:dyDescent="0.25">
      <c r="A148" s="111" t="s">
        <v>230</v>
      </c>
      <c r="B148" s="130">
        <v>0.625</v>
      </c>
      <c r="C148" s="74">
        <v>37</v>
      </c>
      <c r="D148" s="84">
        <v>91</v>
      </c>
      <c r="E148" s="84">
        <v>0.97</v>
      </c>
      <c r="F148" s="84">
        <v>28</v>
      </c>
      <c r="G148" s="29">
        <v>37</v>
      </c>
      <c r="H148" s="29">
        <v>15</v>
      </c>
      <c r="I148" s="29">
        <v>11</v>
      </c>
      <c r="J148" s="29">
        <v>9300</v>
      </c>
      <c r="K148" s="29">
        <v>12000</v>
      </c>
      <c r="L148" s="29">
        <v>60</v>
      </c>
      <c r="M148" s="29">
        <v>1113</v>
      </c>
      <c r="N148" s="85">
        <v>7.24</v>
      </c>
      <c r="O148" s="129">
        <v>0.62152777777777779</v>
      </c>
      <c r="P148" s="29">
        <v>15</v>
      </c>
      <c r="Q148" s="29">
        <v>10</v>
      </c>
      <c r="R148" s="29">
        <v>4</v>
      </c>
      <c r="S148" s="29">
        <v>29</v>
      </c>
      <c r="T148" s="29">
        <v>29</v>
      </c>
      <c r="U148" s="29">
        <v>14</v>
      </c>
      <c r="V148" s="29">
        <v>14</v>
      </c>
      <c r="W148" s="29">
        <v>770</v>
      </c>
      <c r="X148" s="29">
        <v>980</v>
      </c>
      <c r="Y148" s="29">
        <v>3.3</v>
      </c>
      <c r="Z148" s="29">
        <v>1056</v>
      </c>
      <c r="AA148" s="85">
        <v>7.26</v>
      </c>
      <c r="AB148" s="185">
        <f t="shared" si="4"/>
        <v>8.379999999999999</v>
      </c>
      <c r="AC148" s="185">
        <f t="shared" si="10"/>
        <v>3.3600000000000003</v>
      </c>
      <c r="AD148" s="186">
        <f t="shared" si="11"/>
        <v>10.319999999999999</v>
      </c>
      <c r="AE148" s="185">
        <f t="shared" si="5"/>
        <v>3.5840000000000005</v>
      </c>
      <c r="AF148" s="186">
        <f>PERCENTILE(X139:X148,0.9)</f>
        <v>953</v>
      </c>
      <c r="AG148" s="187">
        <f t="shared" si="1"/>
        <v>363.05</v>
      </c>
      <c r="AH148" s="185">
        <f t="shared" si="3"/>
        <v>22.699999999999996</v>
      </c>
      <c r="AI148" s="185">
        <f t="shared" si="2"/>
        <v>9.82</v>
      </c>
      <c r="AJ148" s="186">
        <f t="shared" si="6"/>
        <v>31.29999999999999</v>
      </c>
      <c r="AK148" s="187">
        <f t="shared" si="7"/>
        <v>13.263</v>
      </c>
      <c r="AL148" s="185">
        <f t="shared" si="8"/>
        <v>13.1</v>
      </c>
      <c r="AM148" s="188">
        <f t="shared" si="9"/>
        <v>7.3699999999999992</v>
      </c>
      <c r="AN148" s="129">
        <v>0.61111111111111105</v>
      </c>
      <c r="AO148" s="29">
        <v>0.74</v>
      </c>
      <c r="AP148" s="29">
        <v>22</v>
      </c>
      <c r="AQ148" s="29">
        <v>2.8000000000000001E-2</v>
      </c>
      <c r="AR148" s="29">
        <v>0.4</v>
      </c>
      <c r="AS148" s="29">
        <v>0.57999999999999996</v>
      </c>
      <c r="AT148" s="29">
        <v>8.6999999999999994E-2</v>
      </c>
      <c r="AU148" s="29">
        <v>1.2999999999999999E-2</v>
      </c>
      <c r="AV148" s="29">
        <v>5400</v>
      </c>
      <c r="AW148" s="29">
        <v>5400</v>
      </c>
      <c r="AX148" s="29">
        <v>6.2</v>
      </c>
      <c r="AY148" s="29">
        <v>3.66</v>
      </c>
      <c r="AZ148" s="85">
        <v>6.71</v>
      </c>
      <c r="BA148" s="129">
        <v>0.61805555555555558</v>
      </c>
      <c r="BB148" s="29">
        <v>2.2000000000000002</v>
      </c>
      <c r="BC148" s="29">
        <v>38</v>
      </c>
      <c r="BD148" s="29">
        <v>6.4000000000000001E-2</v>
      </c>
      <c r="BE148" s="29">
        <v>0.4</v>
      </c>
      <c r="BF148" s="29">
        <v>0.9</v>
      </c>
      <c r="BG148" s="29">
        <v>0.23</v>
      </c>
      <c r="BH148" s="29">
        <v>0.12</v>
      </c>
      <c r="BI148" s="29">
        <v>530</v>
      </c>
      <c r="BJ148" s="29">
        <v>2300</v>
      </c>
      <c r="BK148" s="29">
        <v>6.9</v>
      </c>
      <c r="BL148" s="29">
        <v>21.48</v>
      </c>
      <c r="BM148" s="85">
        <v>6.5</v>
      </c>
    </row>
    <row r="149" spans="1:65" x14ac:dyDescent="0.25">
      <c r="A149" s="111" t="s">
        <v>231</v>
      </c>
      <c r="B149" s="130">
        <v>0.36805555555555558</v>
      </c>
      <c r="C149" s="74"/>
      <c r="D149" s="84"/>
      <c r="E149" s="84"/>
      <c r="F149" s="84">
        <v>0.48</v>
      </c>
      <c r="G149" s="29"/>
      <c r="H149" s="29"/>
      <c r="I149" s="29"/>
      <c r="J149" s="29">
        <v>12000</v>
      </c>
      <c r="K149" s="29">
        <v>16000</v>
      </c>
      <c r="L149" s="29"/>
      <c r="M149" s="29">
        <v>827</v>
      </c>
      <c r="N149" s="85">
        <v>6.52</v>
      </c>
      <c r="O149" s="129">
        <v>0.36805555555555558</v>
      </c>
      <c r="P149" s="29"/>
      <c r="Q149" s="29"/>
      <c r="R149" s="29"/>
      <c r="S149" s="29">
        <v>0.53</v>
      </c>
      <c r="T149" s="29"/>
      <c r="U149" s="29"/>
      <c r="V149" s="29"/>
      <c r="W149" s="29">
        <v>220</v>
      </c>
      <c r="X149" s="29">
        <v>23</v>
      </c>
      <c r="Y149" s="29"/>
      <c r="Z149" s="29">
        <v>870</v>
      </c>
      <c r="AA149" s="85">
        <v>6.55</v>
      </c>
      <c r="AB149" s="185">
        <f t="shared" si="4"/>
        <v>8.5599999999999987</v>
      </c>
      <c r="AC149" s="185">
        <f t="shared" si="10"/>
        <v>3.5333333333333332</v>
      </c>
      <c r="AD149" s="186">
        <f t="shared" si="11"/>
        <v>10.839999999999996</v>
      </c>
      <c r="AE149" s="185">
        <f t="shared" si="5"/>
        <v>3.8377777777777777</v>
      </c>
      <c r="AF149" s="186">
        <f t="shared" si="0"/>
        <v>953</v>
      </c>
      <c r="AG149" s="187">
        <f t="shared" si="1"/>
        <v>365.19</v>
      </c>
      <c r="AH149" s="185">
        <f t="shared" si="3"/>
        <v>22.699999999999996</v>
      </c>
      <c r="AI149" s="185">
        <f t="shared" si="2"/>
        <v>9.7230000000000008</v>
      </c>
      <c r="AJ149" s="186">
        <f t="shared" si="6"/>
        <v>33.59999999999998</v>
      </c>
      <c r="AK149" s="187">
        <f t="shared" si="7"/>
        <v>13.87</v>
      </c>
      <c r="AL149" s="185">
        <f t="shared" si="8"/>
        <v>13.2</v>
      </c>
      <c r="AM149" s="188">
        <f t="shared" si="9"/>
        <v>7.7111111111111104</v>
      </c>
      <c r="AN149" s="129">
        <v>0.3611111111111111</v>
      </c>
      <c r="AO149" s="29"/>
      <c r="AP149" s="29"/>
      <c r="AQ149" s="29"/>
      <c r="AR149" s="29">
        <v>0.4</v>
      </c>
      <c r="AS149" s="29"/>
      <c r="AT149" s="29"/>
      <c r="AU149" s="29"/>
      <c r="AV149" s="29">
        <v>9000</v>
      </c>
      <c r="AW149" s="29">
        <v>2000</v>
      </c>
      <c r="AX149" s="29"/>
      <c r="AY149" s="29">
        <v>454</v>
      </c>
      <c r="AZ149" s="85">
        <v>6.61</v>
      </c>
      <c r="BA149" s="129">
        <v>0.35416666666666669</v>
      </c>
      <c r="BB149" s="29"/>
      <c r="BC149" s="29"/>
      <c r="BD149" s="29"/>
      <c r="BE149" s="29">
        <v>0.4</v>
      </c>
      <c r="BF149" s="29"/>
      <c r="BG149" s="29"/>
      <c r="BH149" s="29"/>
      <c r="BI149" s="29">
        <v>8800</v>
      </c>
      <c r="BJ149" s="29">
        <v>4600</v>
      </c>
      <c r="BK149" s="29"/>
      <c r="BL149" s="29">
        <v>1159</v>
      </c>
      <c r="BM149" s="85">
        <v>6.46</v>
      </c>
    </row>
    <row r="150" spans="1:65" ht="13.8" thickBot="1" x14ac:dyDescent="0.3">
      <c r="A150" s="140" t="s">
        <v>232</v>
      </c>
      <c r="B150" s="135">
        <v>0.30555555555555552</v>
      </c>
      <c r="C150" s="88">
        <v>13</v>
      </c>
      <c r="D150" s="89">
        <v>62</v>
      </c>
      <c r="E150" s="89">
        <v>3.1</v>
      </c>
      <c r="F150" s="89">
        <v>0.4</v>
      </c>
      <c r="G150" s="90">
        <v>8.9</v>
      </c>
      <c r="H150" s="90">
        <v>11</v>
      </c>
      <c r="I150" s="90">
        <v>8.4</v>
      </c>
      <c r="J150" s="90">
        <v>8900</v>
      </c>
      <c r="K150" s="90">
        <v>21000</v>
      </c>
      <c r="L150" s="90">
        <v>60</v>
      </c>
      <c r="M150" s="90">
        <v>691</v>
      </c>
      <c r="N150" s="91">
        <v>7.4</v>
      </c>
      <c r="O150" s="134">
        <v>0.30902777777777779</v>
      </c>
      <c r="P150" s="90">
        <v>0.5</v>
      </c>
      <c r="Q150" s="90">
        <v>3.4</v>
      </c>
      <c r="R150" s="90">
        <v>3.1</v>
      </c>
      <c r="S150" s="90">
        <v>0.4</v>
      </c>
      <c r="T150" s="90">
        <v>1.8</v>
      </c>
      <c r="U150" s="90">
        <v>9.8000000000000007</v>
      </c>
      <c r="V150" s="90">
        <v>8.3000000000000007</v>
      </c>
      <c r="W150" s="90">
        <v>15</v>
      </c>
      <c r="X150" s="90">
        <v>56</v>
      </c>
      <c r="Y150" s="90">
        <v>0.5</v>
      </c>
      <c r="Z150" s="90">
        <v>724</v>
      </c>
      <c r="AA150" s="91">
        <v>7.39</v>
      </c>
      <c r="AB150" s="217">
        <f>PERCENTILE(Q122:Q150,0.9)</f>
        <v>8.379999999999999</v>
      </c>
      <c r="AC150" s="185">
        <f>AVERAGE(Q122:Q150)</f>
        <v>3.5199999999999996</v>
      </c>
      <c r="AD150" s="186">
        <f>PERCENTILE(P122:P150,0.9)</f>
        <v>10.319999999999999</v>
      </c>
      <c r="AE150" s="185">
        <f t="shared" si="5"/>
        <v>3.504</v>
      </c>
      <c r="AF150" s="186">
        <f>PERCENTILE(X141:X150,0.9)</f>
        <v>953</v>
      </c>
      <c r="AG150" s="187">
        <f>AVERAGE(X141:X150)</f>
        <v>370.46</v>
      </c>
      <c r="AH150" s="185">
        <f>PERCENTILE(S141:S150,0.9)</f>
        <v>22.699999999999996</v>
      </c>
      <c r="AI150" s="185">
        <f>AVERAGE(S141:S150)</f>
        <v>9.7110000000000021</v>
      </c>
      <c r="AJ150" s="186">
        <f>PERCENTILE(T122:T150,0.9)</f>
        <v>31.29999999999999</v>
      </c>
      <c r="AK150" s="187">
        <f t="shared" si="7"/>
        <v>12.663</v>
      </c>
      <c r="AL150" s="185">
        <f t="shared" si="8"/>
        <v>13.1</v>
      </c>
      <c r="AM150" s="188">
        <f t="shared" si="9"/>
        <v>7.919999999999999</v>
      </c>
      <c r="AN150" s="134">
        <v>0.30208333333333331</v>
      </c>
      <c r="AO150" s="90">
        <v>0.5</v>
      </c>
      <c r="AP150" s="90">
        <v>18</v>
      </c>
      <c r="AQ150" s="90">
        <v>1.2999999999999999E-2</v>
      </c>
      <c r="AR150" s="90">
        <v>0.4</v>
      </c>
      <c r="AS150" s="90">
        <v>0.32</v>
      </c>
      <c r="AT150" s="90">
        <v>0.02</v>
      </c>
      <c r="AU150" s="90">
        <v>1.7000000000000001E-2</v>
      </c>
      <c r="AV150" s="90">
        <v>620</v>
      </c>
      <c r="AW150" s="90">
        <v>530</v>
      </c>
      <c r="AX150" s="90">
        <v>1.9</v>
      </c>
      <c r="AY150" s="90">
        <v>3.37</v>
      </c>
      <c r="AZ150" s="91">
        <v>6.86</v>
      </c>
      <c r="BA150" s="134">
        <v>0.2986111111111111</v>
      </c>
      <c r="BB150" s="90">
        <v>6</v>
      </c>
      <c r="BC150" s="90">
        <v>20</v>
      </c>
      <c r="BD150" s="90">
        <v>0.22</v>
      </c>
      <c r="BE150" s="90">
        <v>0.4</v>
      </c>
      <c r="BF150" s="90">
        <v>0.3</v>
      </c>
      <c r="BG150" s="90">
        <v>0.3</v>
      </c>
      <c r="BH150" s="90">
        <v>0.28999999999999998</v>
      </c>
      <c r="BI150" s="90">
        <v>2500</v>
      </c>
      <c r="BJ150" s="90">
        <v>1300</v>
      </c>
      <c r="BK150" s="90">
        <v>2.9</v>
      </c>
      <c r="BL150" s="90">
        <v>7.33</v>
      </c>
      <c r="BM150" s="91">
        <v>6.73</v>
      </c>
    </row>
    <row r="151" spans="1:65" x14ac:dyDescent="0.25">
      <c r="A151" s="38" t="s">
        <v>249</v>
      </c>
      <c r="B151" s="83">
        <v>0.30208333333333331</v>
      </c>
      <c r="C151" s="29">
        <v>35</v>
      </c>
      <c r="D151" s="84">
        <v>71</v>
      </c>
      <c r="E151" s="84">
        <v>11</v>
      </c>
      <c r="F151" s="84">
        <v>1</v>
      </c>
      <c r="G151" s="29">
        <v>14</v>
      </c>
      <c r="H151" s="29">
        <v>9.9</v>
      </c>
      <c r="I151" s="29">
        <v>7.8</v>
      </c>
      <c r="J151" s="29">
        <v>17000</v>
      </c>
      <c r="K151" s="29">
        <v>47000</v>
      </c>
      <c r="L151" s="29">
        <v>75</v>
      </c>
      <c r="M151" s="29">
        <v>695</v>
      </c>
      <c r="N151" s="85">
        <v>7.17</v>
      </c>
      <c r="O151" s="73">
        <v>0.3125</v>
      </c>
      <c r="P151" s="29">
        <v>3.2</v>
      </c>
      <c r="Q151" s="29">
        <v>1.2</v>
      </c>
      <c r="R151" s="29">
        <v>9.8000000000000007</v>
      </c>
      <c r="S151" s="29">
        <v>0.4</v>
      </c>
      <c r="T151" s="29">
        <v>1</v>
      </c>
      <c r="U151" s="29">
        <v>8.4</v>
      </c>
      <c r="V151" s="29">
        <v>6.9</v>
      </c>
      <c r="W151" s="29">
        <v>40</v>
      </c>
      <c r="X151" s="29">
        <v>110</v>
      </c>
      <c r="Y151" s="29">
        <v>0.4</v>
      </c>
      <c r="Z151" s="29">
        <v>668</v>
      </c>
      <c r="AA151" s="85">
        <v>7.25</v>
      </c>
      <c r="AB151" s="219">
        <f>PERCENTILE(Q128:Q151,0.9)</f>
        <v>8.379999999999999</v>
      </c>
      <c r="AC151" s="184">
        <f>AVERAGE(Q128:Q151)</f>
        <v>3.3</v>
      </c>
      <c r="AD151" s="220">
        <f>PERCENTILE(P128:P151,0.9)</f>
        <v>10.319999999999999</v>
      </c>
      <c r="AE151" s="184">
        <f>AVERAGE(P128:P151)</f>
        <v>3.7400000000000007</v>
      </c>
      <c r="AF151" s="220">
        <f t="shared" ref="AF151:AF168" si="12">PERCENTILE(X142:X151,0.9)</f>
        <v>953</v>
      </c>
      <c r="AG151" s="221">
        <f t="shared" ref="AG151:AG168" si="13">AVERAGE(X142:X151)</f>
        <v>381.3</v>
      </c>
      <c r="AH151" s="184">
        <f t="shared" ref="AH151:AH168" si="14">PERCENTILE(S142:S151,0.9)</f>
        <v>22.699999999999996</v>
      </c>
      <c r="AI151" s="184">
        <f t="shared" ref="AI151:AI168" si="15">AVERAGE(S142:S151)</f>
        <v>9.2410000000000014</v>
      </c>
      <c r="AJ151" s="220">
        <f>PERCENTILE(T128:T151,0.9)</f>
        <v>31.29999999999999</v>
      </c>
      <c r="AK151" s="221">
        <f>AVERAGE(T128:T151)</f>
        <v>12.68</v>
      </c>
      <c r="AL151" s="184">
        <f>PERCENTILE(U128:U151,0.9)</f>
        <v>13.1</v>
      </c>
      <c r="AM151" s="222">
        <f>AVERAGE(U128:U151)</f>
        <v>8.39</v>
      </c>
      <c r="AN151" s="73">
        <v>0.31944444444444448</v>
      </c>
      <c r="AO151" s="29">
        <v>0.5</v>
      </c>
      <c r="AP151" s="29">
        <v>7</v>
      </c>
      <c r="AQ151" s="29">
        <v>3.4000000000000002E-2</v>
      </c>
      <c r="AR151" s="29">
        <v>0.4</v>
      </c>
      <c r="AS151" s="29">
        <v>0.31</v>
      </c>
      <c r="AT151" s="29">
        <v>4.4999999999999998E-2</v>
      </c>
      <c r="AU151" s="29">
        <v>1.4E-2</v>
      </c>
      <c r="AV151" s="29">
        <v>240</v>
      </c>
      <c r="AW151" s="29">
        <v>850</v>
      </c>
      <c r="AX151" s="29">
        <v>3.2</v>
      </c>
      <c r="AY151" s="29">
        <v>7.14</v>
      </c>
      <c r="AZ151" s="85">
        <v>6.86</v>
      </c>
      <c r="BA151" s="73">
        <v>0.3263888888888889</v>
      </c>
      <c r="BB151" s="29">
        <v>0.5</v>
      </c>
      <c r="BC151" s="29">
        <v>29</v>
      </c>
      <c r="BD151" s="29">
        <v>5.0999999999999997E-2</v>
      </c>
      <c r="BE151" s="29">
        <v>0.4</v>
      </c>
      <c r="BF151" s="29">
        <v>0.27</v>
      </c>
      <c r="BG151" s="29">
        <v>6.4000000000000001E-2</v>
      </c>
      <c r="BH151" s="29">
        <v>0.04</v>
      </c>
      <c r="BI151" s="29">
        <v>590</v>
      </c>
      <c r="BJ151" s="29">
        <v>530</v>
      </c>
      <c r="BK151" s="29">
        <v>3.4</v>
      </c>
      <c r="BL151" s="29">
        <v>36.299999999999997</v>
      </c>
      <c r="BM151" s="85">
        <v>6.89</v>
      </c>
    </row>
    <row r="152" spans="1:65" x14ac:dyDescent="0.25">
      <c r="A152" s="38" t="s">
        <v>250</v>
      </c>
      <c r="B152" s="83">
        <v>0.36805555555555558</v>
      </c>
      <c r="C152" s="29">
        <v>13</v>
      </c>
      <c r="D152" s="84">
        <v>66</v>
      </c>
      <c r="E152" s="84">
        <v>5</v>
      </c>
      <c r="F152" s="84">
        <v>0.4</v>
      </c>
      <c r="G152" s="29">
        <v>10</v>
      </c>
      <c r="H152" s="29">
        <v>5.8</v>
      </c>
      <c r="I152" s="29">
        <v>4.5</v>
      </c>
      <c r="J152" s="29">
        <v>2100</v>
      </c>
      <c r="K152" s="29">
        <v>16000</v>
      </c>
      <c r="L152" s="29">
        <v>85</v>
      </c>
      <c r="M152" s="29">
        <v>511</v>
      </c>
      <c r="N152" s="85">
        <v>7.37</v>
      </c>
      <c r="O152" s="73">
        <v>0.37152777777777773</v>
      </c>
      <c r="P152" s="29">
        <v>1.3</v>
      </c>
      <c r="Q152" s="29">
        <v>1.8</v>
      </c>
      <c r="R152" s="29">
        <v>5.7</v>
      </c>
      <c r="S152" s="29">
        <v>0.42</v>
      </c>
      <c r="T152" s="29">
        <v>1.2</v>
      </c>
      <c r="U152" s="29">
        <v>4.8</v>
      </c>
      <c r="V152" s="29">
        <v>4.3</v>
      </c>
      <c r="W152" s="29">
        <v>68</v>
      </c>
      <c r="X152" s="29">
        <v>320</v>
      </c>
      <c r="Y152" s="29">
        <v>2.6</v>
      </c>
      <c r="Z152" s="29">
        <v>501</v>
      </c>
      <c r="AA152" s="85">
        <v>7.38</v>
      </c>
      <c r="AB152" s="217">
        <f>PERCENTILE(Q133:Q152,0.9)</f>
        <v>8.379999999999999</v>
      </c>
      <c r="AC152" s="185">
        <f>AVERAGE(Q133:Q152)</f>
        <v>3.38</v>
      </c>
      <c r="AD152" s="186">
        <f>PERCENTILE(P133:P152,0.9)</f>
        <v>10.319999999999999</v>
      </c>
      <c r="AE152" s="185">
        <f>AVERAGE(P133:P152)</f>
        <v>3.6399999999999997</v>
      </c>
      <c r="AF152" s="186">
        <f t="shared" si="12"/>
        <v>953</v>
      </c>
      <c r="AG152" s="187">
        <f t="shared" si="13"/>
        <v>406.7</v>
      </c>
      <c r="AH152" s="185">
        <f t="shared" si="14"/>
        <v>22.699999999999996</v>
      </c>
      <c r="AI152" s="185">
        <f t="shared" si="15"/>
        <v>9.2350000000000012</v>
      </c>
      <c r="AJ152" s="186">
        <f t="shared" ref="AJ152:AJ158" si="16">PERCENTILE(T129:T152,0.9)</f>
        <v>24.5</v>
      </c>
      <c r="AK152" s="187">
        <f t="shared" ref="AK152:AK158" si="17">AVERAGE(T129:T152)</f>
        <v>7.6</v>
      </c>
      <c r="AL152" s="185">
        <f t="shared" ref="AL152:AL154" si="18">PERCENTILE(U129:U152,0.9)</f>
        <v>11.299999999999999</v>
      </c>
      <c r="AM152" s="188">
        <f t="shared" ref="AM152:AM154" si="19">AVERAGE(U129:U152)</f>
        <v>7.57</v>
      </c>
      <c r="AN152" s="73">
        <v>0.36458333333333331</v>
      </c>
      <c r="AO152" s="29">
        <v>0.5</v>
      </c>
      <c r="AP152" s="29">
        <v>2.2000000000000002</v>
      </c>
      <c r="AQ152" s="29">
        <v>9.9000000000000005E-2</v>
      </c>
      <c r="AR152" s="29">
        <v>0.4</v>
      </c>
      <c r="AS152" s="29">
        <v>0.28000000000000003</v>
      </c>
      <c r="AT152" s="29">
        <v>2.4E-2</v>
      </c>
      <c r="AU152" s="29">
        <v>1.2E-2</v>
      </c>
      <c r="AV152" s="29">
        <v>260</v>
      </c>
      <c r="AW152" s="29">
        <v>160</v>
      </c>
      <c r="AX152" s="29">
        <v>4.0999999999999996</v>
      </c>
      <c r="AY152" s="29">
        <v>665</v>
      </c>
      <c r="AZ152" s="85">
        <v>6.54</v>
      </c>
      <c r="BA152" s="73">
        <v>0.3611111111111111</v>
      </c>
      <c r="BB152" s="29">
        <v>0.5</v>
      </c>
      <c r="BC152" s="29">
        <v>11</v>
      </c>
      <c r="BD152" s="29">
        <v>9.6000000000000002E-2</v>
      </c>
      <c r="BE152" s="29">
        <v>0.4</v>
      </c>
      <c r="BF152" s="29">
        <v>0.75</v>
      </c>
      <c r="BG152" s="29">
        <v>2.8000000000000001E-2</v>
      </c>
      <c r="BH152" s="29">
        <v>1.2999999999999999E-2</v>
      </c>
      <c r="BI152" s="29">
        <v>720</v>
      </c>
      <c r="BJ152" s="29">
        <v>450</v>
      </c>
      <c r="BK152" s="29">
        <v>4.7</v>
      </c>
      <c r="BL152" s="29">
        <v>379</v>
      </c>
      <c r="BM152" s="85">
        <v>6.51</v>
      </c>
    </row>
    <row r="153" spans="1:65" x14ac:dyDescent="0.25">
      <c r="A153" s="38" t="s">
        <v>251</v>
      </c>
      <c r="B153" s="83">
        <v>0.625</v>
      </c>
      <c r="C153" s="29">
        <v>17</v>
      </c>
      <c r="D153" s="84">
        <v>59</v>
      </c>
      <c r="E153" s="84">
        <v>6.9</v>
      </c>
      <c r="F153" s="84">
        <v>0.83</v>
      </c>
      <c r="G153" s="29">
        <v>16</v>
      </c>
      <c r="H153" s="29">
        <v>5.7</v>
      </c>
      <c r="I153" s="29">
        <v>3.4</v>
      </c>
      <c r="J153" s="29">
        <v>650</v>
      </c>
      <c r="K153" s="29">
        <v>4700</v>
      </c>
      <c r="L153" s="29">
        <v>75</v>
      </c>
      <c r="M153" s="29">
        <v>449</v>
      </c>
      <c r="N153" s="85">
        <v>7.2</v>
      </c>
      <c r="O153" s="73">
        <v>0.62847222222222221</v>
      </c>
      <c r="P153" s="29">
        <v>0.51</v>
      </c>
      <c r="Q153" s="29">
        <v>2.6</v>
      </c>
      <c r="R153" s="29">
        <v>6.4</v>
      </c>
      <c r="S153" s="29">
        <v>0.4</v>
      </c>
      <c r="T153" s="29">
        <v>0.1</v>
      </c>
      <c r="U153" s="29">
        <v>3.3</v>
      </c>
      <c r="V153" s="29">
        <v>3.1</v>
      </c>
      <c r="W153" s="29">
        <v>1.6</v>
      </c>
      <c r="X153" s="29">
        <v>4.9000000000000004</v>
      </c>
      <c r="Y153" s="29">
        <v>0.25</v>
      </c>
      <c r="Z153" s="29">
        <v>468</v>
      </c>
      <c r="AA153" s="85">
        <v>7.58</v>
      </c>
      <c r="AB153" s="217">
        <f>PERCENTILE(Q135:Q153,0.9)</f>
        <v>8.379999999999999</v>
      </c>
      <c r="AC153" s="185">
        <f>AVERAGE(Q135:Q153)</f>
        <v>3.46</v>
      </c>
      <c r="AD153" s="186">
        <f>PERCENTILE(P135:P153,0.9)</f>
        <v>10.319999999999999</v>
      </c>
      <c r="AE153" s="185">
        <f>AVERAGE(P135:P153)</f>
        <v>3.5609999999999999</v>
      </c>
      <c r="AF153" s="186">
        <f t="shared" si="12"/>
        <v>953</v>
      </c>
      <c r="AG153" s="187">
        <f t="shared" si="13"/>
        <v>376.19</v>
      </c>
      <c r="AH153" s="185">
        <f t="shared" si="14"/>
        <v>22.699999999999996</v>
      </c>
      <c r="AI153" s="185">
        <f t="shared" si="15"/>
        <v>9.235000000000003</v>
      </c>
      <c r="AJ153" s="186">
        <f t="shared" si="16"/>
        <v>24</v>
      </c>
      <c r="AK153" s="187">
        <f t="shared" si="17"/>
        <v>6.918181818181818</v>
      </c>
      <c r="AL153" s="185">
        <f t="shared" si="18"/>
        <v>11</v>
      </c>
      <c r="AM153" s="188">
        <f t="shared" si="19"/>
        <v>7.1818181818181817</v>
      </c>
      <c r="AN153" s="73">
        <v>0.63541666666666663</v>
      </c>
      <c r="AO153" s="29">
        <v>1.3</v>
      </c>
      <c r="AP153" s="29">
        <v>16</v>
      </c>
      <c r="AQ153" s="29">
        <v>0.31</v>
      </c>
      <c r="AR153" s="29">
        <v>0.4</v>
      </c>
      <c r="AS153" s="29">
        <v>0.8</v>
      </c>
      <c r="AT153" s="29">
        <v>0.08</v>
      </c>
      <c r="AU153" s="29">
        <v>1.7999999999999999E-2</v>
      </c>
      <c r="AV153" s="29">
        <v>2300</v>
      </c>
      <c r="AW153" s="29">
        <v>4700</v>
      </c>
      <c r="AX153" s="29">
        <v>19</v>
      </c>
      <c r="AY153" s="29">
        <v>209.6</v>
      </c>
      <c r="AZ153" s="85">
        <v>7</v>
      </c>
      <c r="BA153" s="73">
        <v>0.64583333333333337</v>
      </c>
      <c r="BB153" s="29">
        <v>1.5</v>
      </c>
      <c r="BC153" s="29">
        <v>39</v>
      </c>
      <c r="BD153" s="29">
        <v>0.44</v>
      </c>
      <c r="BE153" s="29">
        <v>0.4</v>
      </c>
      <c r="BF153" s="29">
        <v>0.88</v>
      </c>
      <c r="BG153" s="29">
        <v>0.16</v>
      </c>
      <c r="BH153" s="29">
        <v>6.7000000000000004E-2</v>
      </c>
      <c r="BI153" s="29">
        <v>4000</v>
      </c>
      <c r="BJ153" s="29">
        <v>10000</v>
      </c>
      <c r="BK153" s="29">
        <v>27</v>
      </c>
      <c r="BL153" s="29">
        <v>1188</v>
      </c>
      <c r="BM153" s="85">
        <v>6.87</v>
      </c>
    </row>
    <row r="154" spans="1:65" x14ac:dyDescent="0.25">
      <c r="A154" s="38" t="s">
        <v>252</v>
      </c>
      <c r="B154" s="73">
        <v>0.29166666666666669</v>
      </c>
      <c r="C154" s="29">
        <v>12</v>
      </c>
      <c r="D154" s="84">
        <v>15</v>
      </c>
      <c r="E154" s="84">
        <v>0.25</v>
      </c>
      <c r="F154" s="84">
        <v>11</v>
      </c>
      <c r="G154" s="29">
        <v>18</v>
      </c>
      <c r="H154" s="29">
        <v>6.2</v>
      </c>
      <c r="I154" s="29">
        <v>4.9000000000000004</v>
      </c>
      <c r="J154" s="29">
        <v>1300</v>
      </c>
      <c r="K154" s="29">
        <v>11000</v>
      </c>
      <c r="L154" s="29">
        <v>35</v>
      </c>
      <c r="M154" s="29">
        <v>572</v>
      </c>
      <c r="N154" s="85">
        <v>7.57</v>
      </c>
      <c r="O154" s="73">
        <v>0.28472222222222221</v>
      </c>
      <c r="P154" s="29">
        <v>7.2</v>
      </c>
      <c r="Q154" s="29">
        <v>1</v>
      </c>
      <c r="R154" s="29">
        <v>4.5999999999999999E-2</v>
      </c>
      <c r="S154" s="29">
        <v>13</v>
      </c>
      <c r="T154" s="29">
        <v>15</v>
      </c>
      <c r="U154" s="29">
        <v>6.6</v>
      </c>
      <c r="V154" s="29">
        <v>6.2</v>
      </c>
      <c r="W154" s="29">
        <v>9.8000000000000007</v>
      </c>
      <c r="X154" s="29">
        <v>270</v>
      </c>
      <c r="Y154" s="29">
        <v>0.9</v>
      </c>
      <c r="Z154" s="29">
        <v>592</v>
      </c>
      <c r="AA154" s="85">
        <v>7.76</v>
      </c>
      <c r="AB154" s="217">
        <f>PERCENTILE(Q137:Q154,0.9)</f>
        <v>8.379999999999999</v>
      </c>
      <c r="AC154" s="185">
        <f>AVERAGE(Q137:Q154)</f>
        <v>3.3199999999999994</v>
      </c>
      <c r="AD154" s="186">
        <f>PERCENTILE(P137:P154,0.9)</f>
        <v>10.319999999999999</v>
      </c>
      <c r="AE154" s="185">
        <f>AVERAGE(P137:P154)</f>
        <v>4.2309999999999999</v>
      </c>
      <c r="AF154" s="186">
        <f>PERCENTILE(X145:X154,0.9)</f>
        <v>953</v>
      </c>
      <c r="AG154" s="187">
        <f t="shared" si="13"/>
        <v>369.19</v>
      </c>
      <c r="AH154" s="185">
        <f t="shared" si="14"/>
        <v>22.699999999999996</v>
      </c>
      <c r="AI154" s="185">
        <f t="shared" si="15"/>
        <v>9.8150000000000013</v>
      </c>
      <c r="AJ154" s="186">
        <f t="shared" si="16"/>
        <v>23.1</v>
      </c>
      <c r="AK154" s="187">
        <f t="shared" si="17"/>
        <v>7.5916666666666659</v>
      </c>
      <c r="AL154" s="185">
        <f t="shared" si="18"/>
        <v>10.88</v>
      </c>
      <c r="AM154" s="188">
        <f t="shared" si="19"/>
        <v>7.1333333333333329</v>
      </c>
      <c r="AN154" s="73">
        <v>0.27083333333333331</v>
      </c>
      <c r="AO154" s="29">
        <v>0.5</v>
      </c>
      <c r="AP154" s="29">
        <v>1.6</v>
      </c>
      <c r="AQ154" s="29">
        <v>0.18</v>
      </c>
      <c r="AR154" s="29">
        <v>0.4</v>
      </c>
      <c r="AS154" s="29">
        <v>0.12</v>
      </c>
      <c r="AT154" s="29">
        <v>1.9E-2</v>
      </c>
      <c r="AU154" s="29">
        <v>1.2E-2</v>
      </c>
      <c r="AV154" s="29">
        <v>23</v>
      </c>
      <c r="AW154" s="29">
        <v>48</v>
      </c>
      <c r="AX154" s="29">
        <v>2.7</v>
      </c>
      <c r="AY154" s="29">
        <v>634</v>
      </c>
      <c r="AZ154" s="85">
        <v>6.3</v>
      </c>
      <c r="BA154" s="207">
        <v>0.27777777777777779</v>
      </c>
      <c r="BB154" s="29">
        <v>0.5</v>
      </c>
      <c r="BC154" s="29">
        <v>6.2</v>
      </c>
      <c r="BD154" s="29">
        <v>0.19</v>
      </c>
      <c r="BE154" s="29">
        <v>0.4</v>
      </c>
      <c r="BF154" s="29">
        <v>0.78</v>
      </c>
      <c r="BG154" s="29">
        <v>1.7999999999999999E-2</v>
      </c>
      <c r="BH154" s="29">
        <v>7.0000000000000001E-3</v>
      </c>
      <c r="BI154" s="29">
        <v>70</v>
      </c>
      <c r="BJ154" s="29">
        <v>64</v>
      </c>
      <c r="BK154" s="29">
        <v>2.8</v>
      </c>
      <c r="BL154" s="29">
        <v>2590</v>
      </c>
      <c r="BM154" s="85">
        <v>6.27</v>
      </c>
    </row>
    <row r="155" spans="1:65" x14ac:dyDescent="0.25">
      <c r="A155" s="38" t="s">
        <v>253</v>
      </c>
      <c r="B155" s="73">
        <v>0.38541666666666669</v>
      </c>
      <c r="C155" s="29">
        <v>14</v>
      </c>
      <c r="D155" s="84">
        <v>52</v>
      </c>
      <c r="E155" s="84">
        <v>0.54</v>
      </c>
      <c r="F155" s="84">
        <v>19</v>
      </c>
      <c r="G155" s="29">
        <v>29</v>
      </c>
      <c r="H155" s="29">
        <v>6.4</v>
      </c>
      <c r="I155" s="29">
        <v>5.4</v>
      </c>
      <c r="J155" s="29">
        <v>290</v>
      </c>
      <c r="K155" s="29">
        <v>2600</v>
      </c>
      <c r="L155" s="29">
        <v>55</v>
      </c>
      <c r="M155" s="29">
        <v>632</v>
      </c>
      <c r="N155" s="85">
        <v>8.33</v>
      </c>
      <c r="O155" s="73">
        <v>0.38541666666666669</v>
      </c>
      <c r="P155" s="29">
        <v>5.2</v>
      </c>
      <c r="Q155" s="29">
        <v>1</v>
      </c>
      <c r="R155" s="29">
        <v>0.89</v>
      </c>
      <c r="S155" s="29">
        <v>17</v>
      </c>
      <c r="T155" s="29">
        <v>19</v>
      </c>
      <c r="U155" s="29">
        <v>5.3</v>
      </c>
      <c r="V155" s="29">
        <v>5.2</v>
      </c>
      <c r="W155" s="29">
        <v>1.6</v>
      </c>
      <c r="X155" s="29">
        <v>1.6</v>
      </c>
      <c r="Y155" s="29">
        <v>0.2</v>
      </c>
      <c r="Z155" s="29">
        <v>630</v>
      </c>
      <c r="AA155" s="85">
        <v>8.26</v>
      </c>
      <c r="AB155" s="217">
        <f>PERCENTILE(Q139:Q155,0.9)</f>
        <v>8.379999999999999</v>
      </c>
      <c r="AC155" s="185">
        <f>AVERAGE(Q139:Q155)</f>
        <v>3.3200000000000003</v>
      </c>
      <c r="AD155" s="186">
        <f>PERCENTILE(P139:P155,0.9)</f>
        <v>10.319999999999999</v>
      </c>
      <c r="AE155" s="185">
        <f>AVERAGE(P139:P155)</f>
        <v>4.681</v>
      </c>
      <c r="AF155" s="186">
        <f t="shared" si="12"/>
        <v>953</v>
      </c>
      <c r="AG155" s="187">
        <f t="shared" si="13"/>
        <v>280.35000000000002</v>
      </c>
      <c r="AH155" s="185">
        <f t="shared" si="14"/>
        <v>21.799999999999997</v>
      </c>
      <c r="AI155" s="185">
        <f t="shared" si="15"/>
        <v>9.3150000000000013</v>
      </c>
      <c r="AJ155" s="186">
        <f t="shared" si="16"/>
        <v>23.000000000000004</v>
      </c>
      <c r="AK155" s="187">
        <f t="shared" si="17"/>
        <v>8.4692307692307693</v>
      </c>
      <c r="AL155" s="185">
        <f>PERCENTILE(U139:U155,0.9)</f>
        <v>11.299999999999999</v>
      </c>
      <c r="AM155" s="188">
        <f>AVERAGE(U139:U155)</f>
        <v>7.4499999999999984</v>
      </c>
      <c r="AN155" s="73">
        <v>0.375</v>
      </c>
      <c r="AO155" s="29">
        <v>0.5</v>
      </c>
      <c r="AP155" s="29">
        <v>2</v>
      </c>
      <c r="AQ155" s="29">
        <v>9.7000000000000003E-2</v>
      </c>
      <c r="AR155" s="29">
        <v>0.4</v>
      </c>
      <c r="AS155" s="29">
        <v>0.22</v>
      </c>
      <c r="AT155" s="29">
        <v>2.8000000000000001E-2</v>
      </c>
      <c r="AU155" s="29">
        <v>1.0999999999999999E-2</v>
      </c>
      <c r="AV155" s="29">
        <v>56</v>
      </c>
      <c r="AW155" s="29">
        <v>310</v>
      </c>
      <c r="AX155" s="29">
        <v>2.2000000000000002</v>
      </c>
      <c r="AY155" s="29">
        <v>300</v>
      </c>
      <c r="AZ155" s="85">
        <v>7.22</v>
      </c>
      <c r="BA155" s="73">
        <v>0.36458333333333331</v>
      </c>
      <c r="BB155" s="29">
        <v>0.5</v>
      </c>
      <c r="BC155" s="29">
        <v>38</v>
      </c>
      <c r="BD155" s="29">
        <v>7.5999999999999998E-2</v>
      </c>
      <c r="BE155" s="29">
        <v>0.4</v>
      </c>
      <c r="BF155" s="29">
        <v>0.31</v>
      </c>
      <c r="BG155" s="29">
        <v>3.4000000000000002E-2</v>
      </c>
      <c r="BH155" s="29">
        <v>2.5999999999999999E-2</v>
      </c>
      <c r="BI155" s="29">
        <v>50</v>
      </c>
      <c r="BJ155" s="29">
        <v>110</v>
      </c>
      <c r="BK155" s="29">
        <v>2</v>
      </c>
      <c r="BL155" s="29">
        <v>19770</v>
      </c>
      <c r="BM155" s="85">
        <v>6.96</v>
      </c>
    </row>
    <row r="156" spans="1:65" x14ac:dyDescent="0.25">
      <c r="A156" s="38" t="s">
        <v>254</v>
      </c>
      <c r="B156" s="73">
        <v>0.3611111111111111</v>
      </c>
      <c r="C156" s="29">
        <v>14</v>
      </c>
      <c r="D156" s="84">
        <v>25</v>
      </c>
      <c r="E156" s="84">
        <v>9.0999999999999998E-2</v>
      </c>
      <c r="F156" s="84">
        <v>24</v>
      </c>
      <c r="G156" s="29">
        <v>31</v>
      </c>
      <c r="H156" s="29">
        <v>7.5</v>
      </c>
      <c r="I156" s="29">
        <v>5.9</v>
      </c>
      <c r="J156" s="29">
        <v>3900</v>
      </c>
      <c r="K156" s="29">
        <v>30000</v>
      </c>
      <c r="L156" s="29">
        <v>40</v>
      </c>
      <c r="M156" s="29">
        <v>706</v>
      </c>
      <c r="N156" s="85">
        <v>7.72</v>
      </c>
      <c r="O156" s="73">
        <v>0.36805555555555558</v>
      </c>
      <c r="P156" s="29">
        <v>0.59</v>
      </c>
      <c r="Q156" s="29">
        <v>1</v>
      </c>
      <c r="R156" s="29">
        <v>0.06</v>
      </c>
      <c r="S156" s="29">
        <v>23</v>
      </c>
      <c r="T156" s="29">
        <v>25</v>
      </c>
      <c r="U156" s="29">
        <v>5.7</v>
      </c>
      <c r="V156" s="29">
        <v>5.5</v>
      </c>
      <c r="W156" s="29">
        <v>6.6</v>
      </c>
      <c r="X156" s="29">
        <v>28</v>
      </c>
      <c r="Y156" s="29">
        <v>0.2</v>
      </c>
      <c r="Z156" s="29">
        <v>685</v>
      </c>
      <c r="AA156" s="85">
        <v>7.82</v>
      </c>
      <c r="AB156" s="217">
        <f>PERCENTILE(Q141:Q156,0.9)</f>
        <v>8.379999999999999</v>
      </c>
      <c r="AC156" s="185">
        <f>AVERAGE(Q141:Q156)</f>
        <v>3.12</v>
      </c>
      <c r="AD156" s="186">
        <f>PERCENTILE(P141:P156,0.9)</f>
        <v>10.319999999999999</v>
      </c>
      <c r="AE156" s="185">
        <f>AVERAGE(P141:P156)</f>
        <v>4.6700000000000008</v>
      </c>
      <c r="AF156" s="186">
        <f>PERCENTILE(X147:X156,0.9)</f>
        <v>953</v>
      </c>
      <c r="AG156" s="187">
        <f t="shared" si="13"/>
        <v>274.35000000000002</v>
      </c>
      <c r="AH156" s="185">
        <f t="shared" si="14"/>
        <v>23.599999999999998</v>
      </c>
      <c r="AI156" s="185">
        <f t="shared" si="15"/>
        <v>10.515000000000001</v>
      </c>
      <c r="AJ156" s="186">
        <f t="shared" si="16"/>
        <v>24.700000000000003</v>
      </c>
      <c r="AK156" s="187">
        <f t="shared" si="17"/>
        <v>9.65</v>
      </c>
      <c r="AL156" s="185">
        <f>PERCENTILE(U141:U156,0.9)</f>
        <v>11.299999999999999</v>
      </c>
      <c r="AM156" s="188">
        <f>AVERAGE(U141:U156)</f>
        <v>7.63</v>
      </c>
      <c r="AN156" s="73">
        <v>0.33333333333333331</v>
      </c>
      <c r="AO156" s="29">
        <v>0.89</v>
      </c>
      <c r="AP156" s="29">
        <v>3.6</v>
      </c>
      <c r="AQ156" s="29">
        <v>0.16</v>
      </c>
      <c r="AR156" s="29">
        <v>0.4</v>
      </c>
      <c r="AS156" s="29">
        <v>0.92</v>
      </c>
      <c r="AT156" s="29">
        <v>4.8000000000000001E-2</v>
      </c>
      <c r="AU156" s="29">
        <v>1.6E-2</v>
      </c>
      <c r="AV156" s="29">
        <v>440</v>
      </c>
      <c r="AW156" s="29">
        <v>4600</v>
      </c>
      <c r="AX156" s="29">
        <v>12</v>
      </c>
      <c r="AY156" s="29">
        <v>1885</v>
      </c>
      <c r="AZ156" s="85">
        <v>6.94</v>
      </c>
      <c r="BA156" s="212">
        <v>0.34027777777777773</v>
      </c>
      <c r="BB156" s="29">
        <v>0.79</v>
      </c>
      <c r="BC156" s="29">
        <v>4.4000000000000004</v>
      </c>
      <c r="BD156" s="29">
        <v>0.19</v>
      </c>
      <c r="BE156" s="29">
        <v>0.4</v>
      </c>
      <c r="BF156" s="29">
        <v>0.76</v>
      </c>
      <c r="BG156" s="29">
        <v>0.15</v>
      </c>
      <c r="BH156" s="29">
        <v>9.6000000000000002E-2</v>
      </c>
      <c r="BI156" s="29">
        <v>620</v>
      </c>
      <c r="BJ156" s="29">
        <v>4000</v>
      </c>
      <c r="BK156" s="29">
        <v>12</v>
      </c>
      <c r="BL156" s="29">
        <v>630</v>
      </c>
      <c r="BM156" s="85">
        <v>6.73</v>
      </c>
    </row>
    <row r="157" spans="1:65" x14ac:dyDescent="0.25">
      <c r="A157" s="139" t="s">
        <v>255</v>
      </c>
      <c r="B157" s="130">
        <v>0.375</v>
      </c>
      <c r="C157" s="74">
        <v>18</v>
      </c>
      <c r="D157" s="84">
        <v>44</v>
      </c>
      <c r="E157" s="84">
        <v>0.83</v>
      </c>
      <c r="F157" s="84">
        <v>36</v>
      </c>
      <c r="G157" s="29">
        <v>49</v>
      </c>
      <c r="H157" s="29">
        <v>9.1999999999999993</v>
      </c>
      <c r="I157" s="29">
        <v>7.7</v>
      </c>
      <c r="J157" s="29">
        <v>110</v>
      </c>
      <c r="K157" s="29">
        <v>480</v>
      </c>
      <c r="L157" s="29">
        <v>50</v>
      </c>
      <c r="M157" s="215" t="s">
        <v>80</v>
      </c>
      <c r="N157" s="216" t="s">
        <v>80</v>
      </c>
      <c r="O157" s="129">
        <v>0.375</v>
      </c>
      <c r="P157" s="29">
        <v>8.1999999999999993</v>
      </c>
      <c r="Q157" s="29">
        <v>1</v>
      </c>
      <c r="R157" s="29">
        <v>2.2999999999999998</v>
      </c>
      <c r="S157" s="29">
        <v>30</v>
      </c>
      <c r="T157" s="29">
        <v>32</v>
      </c>
      <c r="U157" s="29">
        <v>6.9</v>
      </c>
      <c r="V157" s="29">
        <v>6.6</v>
      </c>
      <c r="W157" s="29">
        <v>1.6</v>
      </c>
      <c r="X157" s="29">
        <v>1.6</v>
      </c>
      <c r="Y157" s="29">
        <v>0.3</v>
      </c>
      <c r="Z157" s="215" t="s">
        <v>80</v>
      </c>
      <c r="AA157" s="216" t="s">
        <v>80</v>
      </c>
      <c r="AB157" s="217">
        <f>PERCENTILE(Q145:Q157,0.9)</f>
        <v>8.379999999999999</v>
      </c>
      <c r="AC157" s="185">
        <f>AVERAGE(Q145:Q157)</f>
        <v>3.12</v>
      </c>
      <c r="AD157" s="186">
        <f>PERCENTILE(P145:P157,0.9)</f>
        <v>10.319999999999999</v>
      </c>
      <c r="AE157" s="185">
        <f>AVERAGE(P145:P157)</f>
        <v>5.1500000000000012</v>
      </c>
      <c r="AF157" s="186">
        <f t="shared" si="12"/>
        <v>385.99999999999977</v>
      </c>
      <c r="AG157" s="187">
        <f t="shared" si="13"/>
        <v>179.51</v>
      </c>
      <c r="AH157" s="185">
        <f t="shared" si="14"/>
        <v>29.1</v>
      </c>
      <c r="AI157" s="185">
        <f t="shared" si="15"/>
        <v>11.415000000000001</v>
      </c>
      <c r="AJ157" s="186">
        <f t="shared" si="16"/>
        <v>27.800000000000004</v>
      </c>
      <c r="AK157" s="187">
        <f t="shared" si="17"/>
        <v>11.857142857142858</v>
      </c>
      <c r="AL157" s="185">
        <f>PERCENTILE(U145:U157,0.9)</f>
        <v>11.299999999999999</v>
      </c>
      <c r="AM157" s="188">
        <f>AVERAGE(U145:U157)</f>
        <v>7.58</v>
      </c>
      <c r="AN157" s="129">
        <v>0.36805555555555558</v>
      </c>
      <c r="AO157" s="29">
        <v>0.88</v>
      </c>
      <c r="AP157" s="29">
        <v>2.8</v>
      </c>
      <c r="AQ157" s="29">
        <v>1.4999999999999999E-2</v>
      </c>
      <c r="AR157" s="29">
        <v>0.4</v>
      </c>
      <c r="AS157" s="29">
        <v>0.38</v>
      </c>
      <c r="AT157" s="29">
        <v>2.1999999999999999E-2</v>
      </c>
      <c r="AU157" s="29">
        <v>1.4999999999999999E-2</v>
      </c>
      <c r="AV157" s="29">
        <v>46</v>
      </c>
      <c r="AW157" s="29">
        <v>2700</v>
      </c>
      <c r="AX157" s="29">
        <v>3.1</v>
      </c>
      <c r="AY157" s="215" t="s">
        <v>80</v>
      </c>
      <c r="AZ157" s="216" t="s">
        <v>80</v>
      </c>
      <c r="BA157" s="129">
        <v>0.35416666666666669</v>
      </c>
      <c r="BB157" s="29">
        <v>1.9</v>
      </c>
      <c r="BC157" s="29">
        <v>21</v>
      </c>
      <c r="BD157" s="29">
        <v>0.11</v>
      </c>
      <c r="BE157" s="29">
        <v>1.2</v>
      </c>
      <c r="BF157" s="29">
        <v>1.8</v>
      </c>
      <c r="BG157" s="29">
        <v>0.31</v>
      </c>
      <c r="BH157" s="29">
        <v>0.27</v>
      </c>
      <c r="BI157" s="29">
        <v>120</v>
      </c>
      <c r="BJ157" s="29">
        <v>240</v>
      </c>
      <c r="BK157" s="29">
        <v>2.7</v>
      </c>
      <c r="BL157" s="215" t="s">
        <v>80</v>
      </c>
      <c r="BM157" s="216" t="s">
        <v>80</v>
      </c>
    </row>
    <row r="158" spans="1:65" x14ac:dyDescent="0.25">
      <c r="A158" s="139" t="s">
        <v>256</v>
      </c>
      <c r="B158" s="130">
        <v>0.63541666666666663</v>
      </c>
      <c r="C158" s="74">
        <v>6.6</v>
      </c>
      <c r="D158" s="84">
        <v>24</v>
      </c>
      <c r="E158" s="84">
        <v>0.56000000000000005</v>
      </c>
      <c r="F158" s="84">
        <v>39</v>
      </c>
      <c r="G158" s="29">
        <v>48</v>
      </c>
      <c r="H158" s="29">
        <v>11</v>
      </c>
      <c r="I158" s="29">
        <v>8.6</v>
      </c>
      <c r="J158" s="29">
        <v>36</v>
      </c>
      <c r="K158" s="29">
        <v>200</v>
      </c>
      <c r="L158" s="29">
        <v>25</v>
      </c>
      <c r="M158" s="29">
        <v>0.97199999999999998</v>
      </c>
      <c r="N158" s="85">
        <v>7.71</v>
      </c>
      <c r="O158" s="129">
        <v>0.63194444444444442</v>
      </c>
      <c r="P158" s="29">
        <v>7.8</v>
      </c>
      <c r="Q158" s="29">
        <v>1.2</v>
      </c>
      <c r="R158" s="29">
        <v>0.44</v>
      </c>
      <c r="S158" s="29">
        <v>38</v>
      </c>
      <c r="T158" s="29">
        <v>41</v>
      </c>
      <c r="U158" s="29">
        <v>8.9</v>
      </c>
      <c r="V158" s="29">
        <v>7.7</v>
      </c>
      <c r="W158" s="29">
        <v>1.6</v>
      </c>
      <c r="X158" s="29">
        <v>1.6</v>
      </c>
      <c r="Y158" s="29">
        <v>2.6</v>
      </c>
      <c r="Z158" s="29">
        <v>952</v>
      </c>
      <c r="AA158" s="85">
        <v>7.92</v>
      </c>
      <c r="AB158" s="217">
        <f>PERCENTILE(Q148:Q158,0.9)</f>
        <v>4.0599999999999978</v>
      </c>
      <c r="AC158" s="185">
        <f>AVERAGE(Q148:Q158)</f>
        <v>2.42</v>
      </c>
      <c r="AD158" s="186">
        <f t="shared" ref="AD158" si="20">PERCENTILE(P149:P158,0.9)</f>
        <v>7.879999999999999</v>
      </c>
      <c r="AE158" s="185">
        <f t="shared" ref="AE158" si="21">AVERAGE(P149:P158)</f>
        <v>3.8333333333333335</v>
      </c>
      <c r="AF158" s="186">
        <f t="shared" si="12"/>
        <v>275</v>
      </c>
      <c r="AG158" s="187">
        <f t="shared" si="13"/>
        <v>81.67</v>
      </c>
      <c r="AH158" s="185">
        <f t="shared" si="14"/>
        <v>30.799999999999997</v>
      </c>
      <c r="AI158" s="185">
        <f t="shared" si="15"/>
        <v>12.315000000000001</v>
      </c>
      <c r="AJ158" s="186">
        <f t="shared" si="16"/>
        <v>30.799999999999997</v>
      </c>
      <c r="AK158" s="187">
        <f t="shared" si="17"/>
        <v>13.8</v>
      </c>
      <c r="AL158" s="185">
        <f>PERCENTILE(U148:U158,0.9)</f>
        <v>10.219999999999999</v>
      </c>
      <c r="AM158" s="188">
        <f>AVERAGE(U148:U158)</f>
        <v>7.37</v>
      </c>
      <c r="AN158" s="129">
        <v>0.64583333333333337</v>
      </c>
      <c r="AO158" s="29">
        <v>1.5</v>
      </c>
      <c r="AP158" s="29">
        <v>2.4</v>
      </c>
      <c r="AQ158" s="29">
        <v>0.01</v>
      </c>
      <c r="AR158" s="29">
        <v>2.7E-2</v>
      </c>
      <c r="AS158" s="29">
        <v>0.56000000000000005</v>
      </c>
      <c r="AT158" s="29">
        <v>2.3E-2</v>
      </c>
      <c r="AU158" s="29">
        <v>1.6E-2</v>
      </c>
      <c r="AV158" s="29">
        <v>450</v>
      </c>
      <c r="AW158" s="29">
        <v>5000</v>
      </c>
      <c r="AX158" s="29">
        <v>2.5</v>
      </c>
      <c r="AY158" s="29">
        <v>14.76</v>
      </c>
      <c r="AZ158" s="85">
        <v>6.95</v>
      </c>
      <c r="BA158" s="129">
        <v>0.63888888888888895</v>
      </c>
      <c r="BB158" s="29">
        <v>0.7</v>
      </c>
      <c r="BC158" s="29">
        <v>17</v>
      </c>
      <c r="BD158" s="29">
        <v>0.06</v>
      </c>
      <c r="BE158" s="29">
        <v>8.2000000000000003E-2</v>
      </c>
      <c r="BF158" s="29">
        <v>0.35</v>
      </c>
      <c r="BG158" s="29">
        <v>3.1E-2</v>
      </c>
      <c r="BH158" s="29">
        <v>2.4E-2</v>
      </c>
      <c r="BI158" s="29">
        <v>460</v>
      </c>
      <c r="BJ158" s="29">
        <v>600</v>
      </c>
      <c r="BK158" s="29">
        <v>2.6</v>
      </c>
      <c r="BL158" s="29">
        <v>20.350000000000001</v>
      </c>
      <c r="BM158" s="85">
        <v>6.87</v>
      </c>
    </row>
    <row r="159" spans="1:65" x14ac:dyDescent="0.25">
      <c r="A159" s="139" t="s">
        <v>257</v>
      </c>
      <c r="B159" s="130">
        <v>0.40277777777777773</v>
      </c>
      <c r="C159" s="74">
        <v>26</v>
      </c>
      <c r="D159" s="84">
        <v>69</v>
      </c>
      <c r="E159" s="84">
        <v>7.2</v>
      </c>
      <c r="F159" s="84">
        <v>0.4</v>
      </c>
      <c r="G159" s="29">
        <v>10</v>
      </c>
      <c r="H159" s="29">
        <v>8.9</v>
      </c>
      <c r="I159" s="29">
        <v>6</v>
      </c>
      <c r="J159" s="29">
        <v>1600</v>
      </c>
      <c r="K159" s="29">
        <v>14000</v>
      </c>
      <c r="L159" s="29">
        <v>39</v>
      </c>
      <c r="M159" s="29">
        <v>1000</v>
      </c>
      <c r="N159" s="85">
        <v>8.66</v>
      </c>
      <c r="O159" s="129">
        <v>0.39583333333333331</v>
      </c>
      <c r="P159" s="29">
        <v>0.93</v>
      </c>
      <c r="Q159" s="29">
        <v>44</v>
      </c>
      <c r="R159" s="29">
        <v>7.8</v>
      </c>
      <c r="S159" s="29">
        <v>0.4</v>
      </c>
      <c r="T159" s="29">
        <v>0.96</v>
      </c>
      <c r="U159" s="29">
        <v>5.5</v>
      </c>
      <c r="V159" s="29">
        <v>5.5</v>
      </c>
      <c r="W159" s="29">
        <v>6.6</v>
      </c>
      <c r="X159" s="29">
        <v>46</v>
      </c>
      <c r="Y159" s="29">
        <v>29</v>
      </c>
      <c r="Z159" s="29">
        <v>1479</v>
      </c>
      <c r="AA159" s="85">
        <v>8.5</v>
      </c>
      <c r="AB159" s="217">
        <f t="shared" ref="AB159:AB168" si="22">PERCENTILE(Q150:Q159,0.9)</f>
        <v>7.4599999999999849</v>
      </c>
      <c r="AC159" s="185">
        <f t="shared" ref="AC159:AC168" si="23">AVERAGE(Q150:Q159)</f>
        <v>5.82</v>
      </c>
      <c r="AD159" s="186">
        <f>PERCENTILE(P150:P159,0.9)</f>
        <v>7.84</v>
      </c>
      <c r="AE159" s="185">
        <f>AVERAGE(P150:P159)</f>
        <v>3.5430000000000001</v>
      </c>
      <c r="AF159" s="186">
        <f t="shared" si="12"/>
        <v>275</v>
      </c>
      <c r="AG159" s="187">
        <f t="shared" si="13"/>
        <v>83.97</v>
      </c>
      <c r="AH159" s="185">
        <f t="shared" si="14"/>
        <v>30.799999999999997</v>
      </c>
      <c r="AI159" s="185">
        <f t="shared" si="15"/>
        <v>12.302000000000001</v>
      </c>
      <c r="AJ159" s="186">
        <f>PERCENTILE(T150:T159,0.9)</f>
        <v>32.9</v>
      </c>
      <c r="AK159" s="187">
        <f>AVERAGE(T150:T159)</f>
        <v>13.706</v>
      </c>
      <c r="AL159" s="185">
        <f>PERCENTILE(U150:U159,0.9)</f>
        <v>8.99</v>
      </c>
      <c r="AM159" s="188">
        <f t="shared" ref="AM159" si="24">AVERAGE(U150:U159)</f>
        <v>6.5200000000000005</v>
      </c>
      <c r="AN159" s="129">
        <v>0.3888888888888889</v>
      </c>
      <c r="AO159" s="29">
        <v>0.84</v>
      </c>
      <c r="AP159" s="29">
        <v>3.2</v>
      </c>
      <c r="AQ159" s="29">
        <v>1.2999999999999999E-2</v>
      </c>
      <c r="AR159" s="29">
        <v>0.01</v>
      </c>
      <c r="AS159" s="29">
        <v>0.31</v>
      </c>
      <c r="AT159" s="29">
        <v>4.2000000000000003E-2</v>
      </c>
      <c r="AU159" s="29">
        <v>1.7999999999999999E-2</v>
      </c>
      <c r="AV159" s="29">
        <v>810</v>
      </c>
      <c r="AW159" s="29">
        <v>570</v>
      </c>
      <c r="AX159" s="29">
        <v>4.5999999999999996</v>
      </c>
      <c r="AY159" s="29">
        <v>5880</v>
      </c>
      <c r="AZ159" s="85">
        <v>6.93</v>
      </c>
      <c r="BA159" s="129">
        <v>0.38194444444444442</v>
      </c>
      <c r="BB159" s="29">
        <v>2.9</v>
      </c>
      <c r="BC159" s="29">
        <v>17</v>
      </c>
      <c r="BD159" s="29">
        <v>2E-3</v>
      </c>
      <c r="BE159" s="29">
        <v>0.01</v>
      </c>
      <c r="BF159" s="29">
        <v>1.4</v>
      </c>
      <c r="BG159" s="29">
        <v>0.13</v>
      </c>
      <c r="BH159" s="29">
        <v>4.5999999999999999E-2</v>
      </c>
      <c r="BI159" s="29">
        <v>210</v>
      </c>
      <c r="BJ159" s="29">
        <v>280</v>
      </c>
      <c r="BK159" s="29">
        <v>7.5</v>
      </c>
      <c r="BL159" s="29">
        <v>44100</v>
      </c>
      <c r="BM159" s="85">
        <v>7.75</v>
      </c>
    </row>
    <row r="160" spans="1:65" x14ac:dyDescent="0.25">
      <c r="A160" s="139" t="s">
        <v>258</v>
      </c>
      <c r="B160" s="130">
        <v>0.75</v>
      </c>
      <c r="C160" s="74">
        <v>33</v>
      </c>
      <c r="D160" s="84">
        <v>93</v>
      </c>
      <c r="E160" s="84">
        <v>3.4</v>
      </c>
      <c r="F160" s="84">
        <v>7.6</v>
      </c>
      <c r="G160" s="29">
        <v>16</v>
      </c>
      <c r="H160" s="29">
        <v>8.5</v>
      </c>
      <c r="I160" s="29">
        <v>5.6</v>
      </c>
      <c r="J160" s="29">
        <v>4600</v>
      </c>
      <c r="K160" s="29">
        <v>59000</v>
      </c>
      <c r="L160" s="29">
        <v>45</v>
      </c>
      <c r="M160" s="29">
        <v>734</v>
      </c>
      <c r="N160" s="85">
        <v>8.75</v>
      </c>
      <c r="O160" s="129">
        <v>0.67361111111111116</v>
      </c>
      <c r="P160" s="29">
        <v>1.5</v>
      </c>
      <c r="Q160" s="29">
        <v>1</v>
      </c>
      <c r="R160" s="29">
        <v>3.3</v>
      </c>
      <c r="S160" s="29">
        <v>7.4</v>
      </c>
      <c r="T160" s="29">
        <v>8</v>
      </c>
      <c r="U160" s="29">
        <v>6.4</v>
      </c>
      <c r="V160" s="29">
        <v>5.5</v>
      </c>
      <c r="W160" s="29">
        <v>16</v>
      </c>
      <c r="X160" s="29">
        <v>64</v>
      </c>
      <c r="Y160" s="29">
        <v>0.4</v>
      </c>
      <c r="Z160" s="29">
        <v>662</v>
      </c>
      <c r="AA160" s="85">
        <v>8.43</v>
      </c>
      <c r="AB160" s="217">
        <f t="shared" si="22"/>
        <v>6.739999999999986</v>
      </c>
      <c r="AC160" s="185">
        <f t="shared" si="23"/>
        <v>5.58</v>
      </c>
      <c r="AD160" s="186">
        <f t="shared" ref="AD160:AD168" si="25">PERCENTILE(P151:P160,0.9)</f>
        <v>7.84</v>
      </c>
      <c r="AE160" s="185">
        <f t="shared" ref="AE160:AE168" si="26">AVERAGE(P151:P160)</f>
        <v>3.6429999999999998</v>
      </c>
      <c r="AF160" s="186">
        <f t="shared" si="12"/>
        <v>275</v>
      </c>
      <c r="AG160" s="187">
        <f t="shared" si="13"/>
        <v>84.77000000000001</v>
      </c>
      <c r="AH160" s="185">
        <f t="shared" si="14"/>
        <v>30.799999999999997</v>
      </c>
      <c r="AI160" s="185">
        <f t="shared" si="15"/>
        <v>13.002000000000001</v>
      </c>
      <c r="AJ160" s="186">
        <f t="shared" ref="AJ160:AJ168" si="27">PERCENTILE(T151:T160,0.9)</f>
        <v>32.9</v>
      </c>
      <c r="AK160" s="187">
        <f t="shared" ref="AK160:AK168" si="28">AVERAGE(T151:T160)</f>
        <v>14.326000000000002</v>
      </c>
      <c r="AL160" s="185">
        <f>PERCENTILE(U151:U160,0.9)</f>
        <v>8.4499999999999993</v>
      </c>
      <c r="AM160" s="188">
        <f>AVERAGE(U151:U160)</f>
        <v>6.18</v>
      </c>
      <c r="AN160" s="129">
        <v>0.74305555555555547</v>
      </c>
      <c r="AO160" s="29">
        <v>0.86</v>
      </c>
      <c r="AP160" s="29">
        <v>11</v>
      </c>
      <c r="AQ160" s="29">
        <v>1.9E-2</v>
      </c>
      <c r="AR160" s="29">
        <v>0.4</v>
      </c>
      <c r="AS160" s="29">
        <v>0.22</v>
      </c>
      <c r="AT160" s="29">
        <v>3.1E-2</v>
      </c>
      <c r="AU160" s="29">
        <v>2.1000000000000001E-2</v>
      </c>
      <c r="AV160" s="29">
        <v>92</v>
      </c>
      <c r="AW160" s="29">
        <v>220</v>
      </c>
      <c r="AX160" s="29">
        <v>3.1</v>
      </c>
      <c r="AY160" s="29">
        <v>868</v>
      </c>
      <c r="AZ160" s="85">
        <v>6.94</v>
      </c>
      <c r="BA160" s="129">
        <v>0.73611111111111116</v>
      </c>
      <c r="BB160" s="29">
        <v>1.1000000000000001</v>
      </c>
      <c r="BC160" s="29">
        <v>35</v>
      </c>
      <c r="BD160" s="29">
        <v>0.27</v>
      </c>
      <c r="BE160" s="29">
        <v>0.56999999999999995</v>
      </c>
      <c r="BF160" s="29">
        <v>0.67</v>
      </c>
      <c r="BG160" s="29">
        <v>0.4</v>
      </c>
      <c r="BH160" s="29">
        <v>0.35</v>
      </c>
      <c r="BI160" s="29">
        <v>230</v>
      </c>
      <c r="BJ160" s="29">
        <v>200</v>
      </c>
      <c r="BK160" s="29">
        <v>3.2</v>
      </c>
      <c r="BL160" s="29">
        <v>8360</v>
      </c>
      <c r="BM160" s="85">
        <v>7.17</v>
      </c>
    </row>
    <row r="161" spans="1:65" x14ac:dyDescent="0.25">
      <c r="A161" s="139" t="s">
        <v>259</v>
      </c>
      <c r="B161" s="129">
        <v>0.40277777777777773</v>
      </c>
      <c r="C161" s="74">
        <v>59</v>
      </c>
      <c r="D161" s="84">
        <v>90</v>
      </c>
      <c r="E161" s="84">
        <v>0.73</v>
      </c>
      <c r="F161" s="84">
        <v>17</v>
      </c>
      <c r="G161" s="29">
        <v>27</v>
      </c>
      <c r="H161" s="29">
        <v>9.8000000000000007</v>
      </c>
      <c r="I161" s="29">
        <v>6.5</v>
      </c>
      <c r="J161" s="29">
        <v>8900</v>
      </c>
      <c r="K161" s="29">
        <v>21000</v>
      </c>
      <c r="L161" s="29">
        <v>50</v>
      </c>
      <c r="M161" s="29">
        <v>793</v>
      </c>
      <c r="N161" s="85">
        <v>7.94</v>
      </c>
      <c r="O161" s="129">
        <v>0.39583333333333331</v>
      </c>
      <c r="P161" s="29">
        <v>7.1</v>
      </c>
      <c r="Q161" s="29">
        <v>1</v>
      </c>
      <c r="R161" s="29">
        <v>0.39</v>
      </c>
      <c r="S161" s="29">
        <v>16</v>
      </c>
      <c r="T161" s="29">
        <v>16</v>
      </c>
      <c r="U161" s="29">
        <v>8.1999999999999993</v>
      </c>
      <c r="V161" s="29">
        <v>6.3</v>
      </c>
      <c r="W161" s="29">
        <v>21</v>
      </c>
      <c r="X161" s="29">
        <v>34</v>
      </c>
      <c r="Y161" s="29">
        <v>0.2</v>
      </c>
      <c r="Z161" s="29">
        <v>776</v>
      </c>
      <c r="AA161" s="85">
        <v>7.65</v>
      </c>
      <c r="AB161" s="217">
        <f t="shared" si="22"/>
        <v>6.739999999999986</v>
      </c>
      <c r="AC161" s="185">
        <f t="shared" si="23"/>
        <v>5.5600000000000005</v>
      </c>
      <c r="AD161" s="186">
        <f t="shared" si="25"/>
        <v>7.84</v>
      </c>
      <c r="AE161" s="185">
        <f t="shared" si="26"/>
        <v>4.0330000000000004</v>
      </c>
      <c r="AF161" s="186">
        <f t="shared" si="12"/>
        <v>275</v>
      </c>
      <c r="AG161" s="187">
        <f t="shared" si="13"/>
        <v>77.17</v>
      </c>
      <c r="AH161" s="185">
        <f t="shared" si="14"/>
        <v>30.799999999999997</v>
      </c>
      <c r="AI161" s="185">
        <f t="shared" si="15"/>
        <v>14.562000000000001</v>
      </c>
      <c r="AJ161" s="186">
        <f t="shared" si="27"/>
        <v>32.9</v>
      </c>
      <c r="AK161" s="187">
        <f t="shared" si="28"/>
        <v>15.826000000000002</v>
      </c>
      <c r="AL161" s="185">
        <f t="shared" ref="AL161:AL168" si="29">PERCENTILE(U152:U161,0.9)</f>
        <v>8.27</v>
      </c>
      <c r="AM161" s="188">
        <f t="shared" ref="AM161:AM168" si="30">AVERAGE(U152:U161)</f>
        <v>6.1599999999999993</v>
      </c>
      <c r="AN161" s="129">
        <v>0.40972222222222227</v>
      </c>
      <c r="AO161" s="29">
        <v>0.5</v>
      </c>
      <c r="AP161" s="29">
        <v>8.6</v>
      </c>
      <c r="AQ161" s="29">
        <v>7.7000000000000002E-3</v>
      </c>
      <c r="AR161" s="29">
        <v>0.4</v>
      </c>
      <c r="AS161" s="29">
        <v>0.32</v>
      </c>
      <c r="AT161" s="29">
        <v>3.3000000000000002E-2</v>
      </c>
      <c r="AU161" s="29">
        <v>1.7000000000000001E-2</v>
      </c>
      <c r="AV161" s="29">
        <v>98</v>
      </c>
      <c r="AW161" s="29">
        <v>320</v>
      </c>
      <c r="AX161" s="29">
        <v>3.3</v>
      </c>
      <c r="AY161" s="29">
        <v>2880</v>
      </c>
      <c r="AZ161" s="85">
        <v>6.61</v>
      </c>
      <c r="BA161" s="129">
        <v>0.41666666666666669</v>
      </c>
      <c r="BB161" s="29">
        <v>0.85</v>
      </c>
      <c r="BC161" s="29">
        <v>24</v>
      </c>
      <c r="BD161" s="29">
        <v>7.6999999999999999E-2</v>
      </c>
      <c r="BE161" s="29">
        <v>0.47</v>
      </c>
      <c r="BF161" s="29">
        <v>0.82</v>
      </c>
      <c r="BG161" s="29">
        <v>0.23</v>
      </c>
      <c r="BH161" s="29">
        <v>0.18</v>
      </c>
      <c r="BI161" s="29">
        <v>290</v>
      </c>
      <c r="BJ161" s="29">
        <v>320</v>
      </c>
      <c r="BK161" s="29">
        <v>2.6</v>
      </c>
      <c r="BL161" s="29">
        <v>26880</v>
      </c>
      <c r="BM161" s="85">
        <v>7.01</v>
      </c>
    </row>
    <row r="162" spans="1:65" x14ac:dyDescent="0.25">
      <c r="A162" s="139" t="s">
        <v>260</v>
      </c>
      <c r="B162" s="130">
        <v>0.60416666666666663</v>
      </c>
      <c r="C162" s="74">
        <v>30</v>
      </c>
      <c r="D162" s="84">
        <v>120</v>
      </c>
      <c r="E162" s="84">
        <v>0.16</v>
      </c>
      <c r="F162" s="84">
        <v>24</v>
      </c>
      <c r="G162" s="29">
        <v>36</v>
      </c>
      <c r="H162" s="29">
        <v>9.8000000000000007</v>
      </c>
      <c r="I162" s="29">
        <v>5.7</v>
      </c>
      <c r="J162" s="29">
        <v>10000</v>
      </c>
      <c r="K162" s="29">
        <v>29000</v>
      </c>
      <c r="L162" s="29">
        <v>65</v>
      </c>
      <c r="M162" s="29">
        <v>938</v>
      </c>
      <c r="N162" s="85">
        <v>8.24</v>
      </c>
      <c r="O162" s="129">
        <v>0.60416666666666663</v>
      </c>
      <c r="P162" s="29">
        <v>4.4000000000000004</v>
      </c>
      <c r="Q162" s="29">
        <v>1</v>
      </c>
      <c r="R162" s="29">
        <v>3.3</v>
      </c>
      <c r="S162" s="29">
        <v>22</v>
      </c>
      <c r="T162" s="29">
        <v>22</v>
      </c>
      <c r="U162" s="29">
        <v>7.1</v>
      </c>
      <c r="V162" s="29">
        <v>6.2</v>
      </c>
      <c r="W162" s="29">
        <v>25</v>
      </c>
      <c r="X162" s="29">
        <v>30</v>
      </c>
      <c r="Y162" s="29">
        <v>0.5</v>
      </c>
      <c r="Z162" s="29">
        <v>887</v>
      </c>
      <c r="AA162" s="85">
        <v>7.79</v>
      </c>
      <c r="AB162" s="217">
        <f t="shared" si="22"/>
        <v>6.739999999999986</v>
      </c>
      <c r="AC162" s="185">
        <f t="shared" si="23"/>
        <v>5.4799999999999995</v>
      </c>
      <c r="AD162" s="186">
        <f t="shared" si="25"/>
        <v>7.84</v>
      </c>
      <c r="AE162" s="185">
        <f t="shared" si="26"/>
        <v>4.343</v>
      </c>
      <c r="AF162" s="186">
        <f t="shared" si="12"/>
        <v>84.599999999999923</v>
      </c>
      <c r="AG162" s="187">
        <f t="shared" si="13"/>
        <v>48.17</v>
      </c>
      <c r="AH162" s="185">
        <f t="shared" si="14"/>
        <v>30.799999999999997</v>
      </c>
      <c r="AI162" s="185">
        <f t="shared" si="15"/>
        <v>16.720000000000002</v>
      </c>
      <c r="AJ162" s="186">
        <f t="shared" si="27"/>
        <v>32.9</v>
      </c>
      <c r="AK162" s="187">
        <f t="shared" si="28"/>
        <v>17.905999999999999</v>
      </c>
      <c r="AL162" s="185">
        <f t="shared" si="29"/>
        <v>8.27</v>
      </c>
      <c r="AM162" s="188">
        <f t="shared" si="30"/>
        <v>6.39</v>
      </c>
      <c r="AN162" s="129">
        <v>0.61458333333333337</v>
      </c>
      <c r="AO162" s="29">
        <v>0.5</v>
      </c>
      <c r="AP162" s="29">
        <v>22</v>
      </c>
      <c r="AQ162" s="29">
        <v>8.5000000000000006E-2</v>
      </c>
      <c r="AR162" s="29">
        <v>0.4</v>
      </c>
      <c r="AS162" s="29">
        <v>0.62</v>
      </c>
      <c r="AT162" s="29">
        <v>0.13</v>
      </c>
      <c r="AU162" s="29">
        <v>5.6000000000000001E-2</v>
      </c>
      <c r="AV162" s="29">
        <v>380</v>
      </c>
      <c r="AW162" s="29">
        <v>2000</v>
      </c>
      <c r="AX162" s="29">
        <v>3.6</v>
      </c>
      <c r="AY162" s="29">
        <v>10520</v>
      </c>
      <c r="AZ162" s="85">
        <v>7.09</v>
      </c>
      <c r="BA162" s="129">
        <v>0.62152777777777779</v>
      </c>
      <c r="BB162" s="29">
        <v>1.4</v>
      </c>
      <c r="BC162" s="29">
        <v>12</v>
      </c>
      <c r="BD162" s="29">
        <v>0.56999999999999995</v>
      </c>
      <c r="BE162" s="29">
        <v>2.2000000000000002</v>
      </c>
      <c r="BF162" s="29">
        <v>2.6</v>
      </c>
      <c r="BG162" s="29">
        <v>0.65</v>
      </c>
      <c r="BH162" s="29">
        <v>0.6</v>
      </c>
      <c r="BI162" s="29">
        <v>72</v>
      </c>
      <c r="BJ162" s="29">
        <v>190</v>
      </c>
      <c r="BK162" s="29">
        <v>2.5</v>
      </c>
      <c r="BL162" s="29">
        <v>19190</v>
      </c>
      <c r="BM162" s="85">
        <v>7.44</v>
      </c>
    </row>
    <row r="163" spans="1:65" x14ac:dyDescent="0.25">
      <c r="A163" s="139" t="s">
        <v>261</v>
      </c>
      <c r="B163" s="130">
        <v>0.33333333333333331</v>
      </c>
      <c r="C163" s="74">
        <v>35</v>
      </c>
      <c r="D163" s="84">
        <v>100</v>
      </c>
      <c r="E163" s="84">
        <v>1.1000000000000001</v>
      </c>
      <c r="F163" s="84">
        <v>12</v>
      </c>
      <c r="G163" s="29">
        <v>30</v>
      </c>
      <c r="H163" s="29">
        <v>12</v>
      </c>
      <c r="I163" s="29">
        <v>6.1</v>
      </c>
      <c r="J163" s="29">
        <v>5100</v>
      </c>
      <c r="K163" s="29">
        <v>3000</v>
      </c>
      <c r="L163" s="29">
        <v>65</v>
      </c>
      <c r="M163" s="29">
        <v>972</v>
      </c>
      <c r="N163" s="85">
        <v>7.73</v>
      </c>
      <c r="O163" s="129">
        <v>0.33333333333333331</v>
      </c>
      <c r="P163" s="29">
        <v>12</v>
      </c>
      <c r="Q163" s="29">
        <v>2.2000000000000002</v>
      </c>
      <c r="R163" s="29">
        <v>3.4</v>
      </c>
      <c r="S163" s="29">
        <v>14</v>
      </c>
      <c r="T163" s="29">
        <v>15</v>
      </c>
      <c r="U163" s="29">
        <v>8.5</v>
      </c>
      <c r="V163" s="29">
        <v>7.5</v>
      </c>
      <c r="W163" s="29">
        <v>13</v>
      </c>
      <c r="X163" s="29">
        <v>4.9000000000000004</v>
      </c>
      <c r="Y163" s="29">
        <v>0.75</v>
      </c>
      <c r="Z163" s="29">
        <v>987</v>
      </c>
      <c r="AA163" s="85">
        <v>7.69</v>
      </c>
      <c r="AB163" s="217">
        <f t="shared" si="22"/>
        <v>6.3799999999999848</v>
      </c>
      <c r="AC163" s="185">
        <f t="shared" si="23"/>
        <v>5.44</v>
      </c>
      <c r="AD163" s="186">
        <f t="shared" si="25"/>
        <v>8.5799999999999983</v>
      </c>
      <c r="AE163" s="185">
        <f t="shared" si="26"/>
        <v>5.4919999999999991</v>
      </c>
      <c r="AF163" s="186">
        <f t="shared" si="12"/>
        <v>84.599999999999923</v>
      </c>
      <c r="AG163" s="187">
        <f t="shared" si="13"/>
        <v>48.17</v>
      </c>
      <c r="AH163" s="185">
        <f t="shared" si="14"/>
        <v>30.799999999999997</v>
      </c>
      <c r="AI163" s="185">
        <f t="shared" si="15"/>
        <v>18.080000000000002</v>
      </c>
      <c r="AJ163" s="186">
        <f t="shared" si="27"/>
        <v>32.9</v>
      </c>
      <c r="AK163" s="187">
        <f t="shared" si="28"/>
        <v>19.396000000000001</v>
      </c>
      <c r="AL163" s="185">
        <f t="shared" si="29"/>
        <v>8.5399999999999991</v>
      </c>
      <c r="AM163" s="188">
        <f t="shared" si="30"/>
        <v>6.9099999999999993</v>
      </c>
      <c r="AN163" s="129">
        <v>0.31944444444444448</v>
      </c>
      <c r="AO163" s="29">
        <v>1.2</v>
      </c>
      <c r="AP163" s="29">
        <v>15</v>
      </c>
      <c r="AQ163" s="29">
        <v>1.2999999999999999E-2</v>
      </c>
      <c r="AR163" s="29">
        <v>0.4</v>
      </c>
      <c r="AS163" s="29">
        <v>0.5</v>
      </c>
      <c r="AT163" s="29">
        <v>4.2000000000000003E-2</v>
      </c>
      <c r="AU163" s="29">
        <v>1.6E-2</v>
      </c>
      <c r="AV163" s="29">
        <v>1400</v>
      </c>
      <c r="AW163" s="29">
        <v>3900</v>
      </c>
      <c r="AX163" s="29">
        <v>5.2</v>
      </c>
      <c r="AY163" s="29">
        <v>16690</v>
      </c>
      <c r="AZ163" s="85">
        <v>7.04</v>
      </c>
      <c r="BA163" s="129">
        <v>0.3263888888888889</v>
      </c>
      <c r="BB163" s="29">
        <v>2.2000000000000002</v>
      </c>
      <c r="BC163" s="29">
        <v>13</v>
      </c>
      <c r="BD163" s="29">
        <v>0.33</v>
      </c>
      <c r="BE163" s="29">
        <v>0.4</v>
      </c>
      <c r="BF163" s="29">
        <v>0.61</v>
      </c>
      <c r="BG163" s="29">
        <v>0.23</v>
      </c>
      <c r="BH163" s="29">
        <v>0.13</v>
      </c>
      <c r="BI163" s="29">
        <v>610</v>
      </c>
      <c r="BJ163" s="29">
        <v>2200</v>
      </c>
      <c r="BK163" s="29">
        <v>4.4000000000000004</v>
      </c>
      <c r="BL163" s="29">
        <v>22400</v>
      </c>
      <c r="BM163" s="85">
        <v>7.57</v>
      </c>
    </row>
    <row r="164" spans="1:65" x14ac:dyDescent="0.25">
      <c r="A164" s="139" t="s">
        <v>262</v>
      </c>
      <c r="B164" s="130">
        <v>0.59583333333333333</v>
      </c>
      <c r="C164" s="74">
        <v>39</v>
      </c>
      <c r="D164" s="84">
        <v>67</v>
      </c>
      <c r="E164" s="84">
        <v>4.5</v>
      </c>
      <c r="F164" s="84">
        <v>0.41</v>
      </c>
      <c r="G164" s="29">
        <v>11</v>
      </c>
      <c r="H164" s="29">
        <v>11</v>
      </c>
      <c r="I164" s="29">
        <v>6.9</v>
      </c>
      <c r="J164" s="29">
        <v>2500</v>
      </c>
      <c r="K164" s="29">
        <v>5000</v>
      </c>
      <c r="L164" s="29">
        <v>50</v>
      </c>
      <c r="M164" s="29">
        <v>853</v>
      </c>
      <c r="N164" s="85">
        <v>7.27</v>
      </c>
      <c r="O164" s="129">
        <v>0.59027777777777779</v>
      </c>
      <c r="P164" s="29">
        <v>2.1</v>
      </c>
      <c r="Q164" s="29">
        <v>1</v>
      </c>
      <c r="R164" s="29">
        <v>4.4000000000000004</v>
      </c>
      <c r="S164" s="29">
        <v>0.4</v>
      </c>
      <c r="T164" s="29">
        <v>1.7</v>
      </c>
      <c r="U164" s="29">
        <v>7.8</v>
      </c>
      <c r="V164" s="29">
        <v>6.7</v>
      </c>
      <c r="W164" s="29">
        <v>18</v>
      </c>
      <c r="X164" s="29">
        <v>8.1999999999999993</v>
      </c>
      <c r="Y164" s="29">
        <v>0.45</v>
      </c>
      <c r="Z164" s="29">
        <v>910</v>
      </c>
      <c r="AA164" s="85">
        <v>7.83</v>
      </c>
      <c r="AB164" s="217">
        <f t="shared" si="22"/>
        <v>6.3799999999999848</v>
      </c>
      <c r="AC164" s="185">
        <f t="shared" si="23"/>
        <v>5.44</v>
      </c>
      <c r="AD164" s="186">
        <f t="shared" si="25"/>
        <v>8.5799999999999983</v>
      </c>
      <c r="AE164" s="185">
        <f t="shared" si="26"/>
        <v>4.9820000000000002</v>
      </c>
      <c r="AF164" s="186">
        <f t="shared" si="12"/>
        <v>47.8</v>
      </c>
      <c r="AG164" s="187">
        <f t="shared" si="13"/>
        <v>21.990000000000002</v>
      </c>
      <c r="AH164" s="185">
        <f t="shared" si="14"/>
        <v>30.799999999999997</v>
      </c>
      <c r="AI164" s="185">
        <f t="shared" si="15"/>
        <v>16.82</v>
      </c>
      <c r="AJ164" s="186">
        <f t="shared" si="27"/>
        <v>32.9</v>
      </c>
      <c r="AK164" s="187">
        <f t="shared" si="28"/>
        <v>18.065999999999995</v>
      </c>
      <c r="AL164" s="185">
        <f t="shared" si="29"/>
        <v>8.5399999999999991</v>
      </c>
      <c r="AM164" s="188">
        <f t="shared" si="30"/>
        <v>7.0299999999999994</v>
      </c>
      <c r="AN164" s="129">
        <v>0.58333333333333337</v>
      </c>
      <c r="AO164" s="29">
        <v>0.82</v>
      </c>
      <c r="AP164" s="29">
        <v>32</v>
      </c>
      <c r="AQ164" s="29">
        <v>6.6000000000000003E-2</v>
      </c>
      <c r="AR164" s="29">
        <v>0.4</v>
      </c>
      <c r="AS164" s="29">
        <v>0.43</v>
      </c>
      <c r="AT164" s="29">
        <v>0.12</v>
      </c>
      <c r="AU164" s="29">
        <v>6.5000000000000002E-2</v>
      </c>
      <c r="AV164" s="29">
        <v>96</v>
      </c>
      <c r="AW164" s="29">
        <v>290</v>
      </c>
      <c r="AX164" s="29">
        <v>3.1</v>
      </c>
      <c r="AY164" s="29">
        <v>33200</v>
      </c>
      <c r="AZ164" s="85">
        <v>7.78</v>
      </c>
      <c r="BA164" s="129">
        <v>0.5625</v>
      </c>
      <c r="BB164" s="29">
        <v>1.3</v>
      </c>
      <c r="BC164" s="29">
        <v>40</v>
      </c>
      <c r="BD164" s="29">
        <v>0.46</v>
      </c>
      <c r="BE164" s="29">
        <v>0.4</v>
      </c>
      <c r="BF164" s="29">
        <v>0.53</v>
      </c>
      <c r="BG164" s="29">
        <v>0.41</v>
      </c>
      <c r="BH164" s="29">
        <v>0.41</v>
      </c>
      <c r="BI164" s="29">
        <v>56</v>
      </c>
      <c r="BJ164" s="29">
        <v>190</v>
      </c>
      <c r="BK164" s="29">
        <v>2.1</v>
      </c>
      <c r="BL164" s="29">
        <v>43800</v>
      </c>
      <c r="BM164" s="85">
        <v>7.92</v>
      </c>
    </row>
    <row r="165" spans="1:65" x14ac:dyDescent="0.25">
      <c r="A165" s="139" t="s">
        <v>263</v>
      </c>
      <c r="B165" s="130">
        <v>0.36458333333333331</v>
      </c>
      <c r="C165" s="74">
        <v>23</v>
      </c>
      <c r="D165" s="84">
        <v>52</v>
      </c>
      <c r="E165" s="84">
        <v>3.9</v>
      </c>
      <c r="F165" s="84">
        <v>2.7</v>
      </c>
      <c r="G165" s="29">
        <v>16</v>
      </c>
      <c r="H165" s="29">
        <v>14</v>
      </c>
      <c r="I165" s="29">
        <v>9.1999999999999993</v>
      </c>
      <c r="J165" s="29">
        <v>3900</v>
      </c>
      <c r="K165" s="29">
        <v>4800</v>
      </c>
      <c r="L165" s="29">
        <v>45</v>
      </c>
      <c r="M165" s="29">
        <v>892</v>
      </c>
      <c r="N165" s="85">
        <v>7.79</v>
      </c>
      <c r="O165" s="129">
        <v>0.36458333333333331</v>
      </c>
      <c r="P165" s="29">
        <v>5.6</v>
      </c>
      <c r="Q165" s="29">
        <v>1</v>
      </c>
      <c r="R165" s="29">
        <v>8.1999999999999993</v>
      </c>
      <c r="S165" s="29">
        <v>3</v>
      </c>
      <c r="T165" s="29">
        <v>4.7</v>
      </c>
      <c r="U165" s="29">
        <v>11</v>
      </c>
      <c r="V165" s="29">
        <v>9.5</v>
      </c>
      <c r="W165" s="29">
        <v>34</v>
      </c>
      <c r="X165" s="29">
        <v>46</v>
      </c>
      <c r="Y165" s="29">
        <v>0.45</v>
      </c>
      <c r="Z165" s="29">
        <v>941</v>
      </c>
      <c r="AA165" s="85">
        <v>8.15</v>
      </c>
      <c r="AB165" s="217">
        <f t="shared" si="22"/>
        <v>6.3799999999999848</v>
      </c>
      <c r="AC165" s="185">
        <f t="shared" si="23"/>
        <v>5.44</v>
      </c>
      <c r="AD165" s="186">
        <f t="shared" si="25"/>
        <v>8.5799999999999983</v>
      </c>
      <c r="AE165" s="185">
        <f t="shared" si="26"/>
        <v>5.0220000000000002</v>
      </c>
      <c r="AF165" s="186">
        <f t="shared" si="12"/>
        <v>47.8</v>
      </c>
      <c r="AG165" s="187">
        <f t="shared" si="13"/>
        <v>26.429999999999996</v>
      </c>
      <c r="AH165" s="185">
        <f t="shared" si="14"/>
        <v>30.799999999999997</v>
      </c>
      <c r="AI165" s="185">
        <f t="shared" si="15"/>
        <v>15.420000000000002</v>
      </c>
      <c r="AJ165" s="186">
        <f t="shared" si="27"/>
        <v>32.9</v>
      </c>
      <c r="AK165" s="187">
        <f t="shared" si="28"/>
        <v>16.635999999999996</v>
      </c>
      <c r="AL165" s="185">
        <f t="shared" si="29"/>
        <v>9.11</v>
      </c>
      <c r="AM165" s="188">
        <f t="shared" si="30"/>
        <v>7.6</v>
      </c>
      <c r="AN165" s="129">
        <v>0.35416666666666669</v>
      </c>
      <c r="AO165" s="29">
        <v>0.5</v>
      </c>
      <c r="AP165" s="29">
        <v>23</v>
      </c>
      <c r="AQ165" s="29">
        <v>4.4999999999999998E-2</v>
      </c>
      <c r="AR165" s="29">
        <v>0.11</v>
      </c>
      <c r="AS165" s="29">
        <v>0.59</v>
      </c>
      <c r="AT165" s="29">
        <v>7.1999999999999995E-2</v>
      </c>
      <c r="AU165" s="29">
        <v>3.4000000000000002E-2</v>
      </c>
      <c r="AV165" s="29">
        <v>2000</v>
      </c>
      <c r="AW165" s="29">
        <v>2900</v>
      </c>
      <c r="AX165" s="29">
        <v>4.2</v>
      </c>
      <c r="AY165" s="29">
        <v>10910</v>
      </c>
      <c r="AZ165" s="85">
        <v>7.51</v>
      </c>
      <c r="BA165" s="129">
        <v>0.34722222222222227</v>
      </c>
      <c r="BB165" s="29">
        <v>0.67</v>
      </c>
      <c r="BC165" s="29">
        <v>48</v>
      </c>
      <c r="BD165" s="29">
        <v>9.1999999999999998E-2</v>
      </c>
      <c r="BE165" s="29">
        <v>0.13</v>
      </c>
      <c r="BF165" s="29">
        <v>0.43</v>
      </c>
      <c r="BG165" s="29">
        <v>0.2</v>
      </c>
      <c r="BH165" s="29">
        <v>0.16</v>
      </c>
      <c r="BI165" s="29">
        <v>470</v>
      </c>
      <c r="BJ165" s="29">
        <v>520</v>
      </c>
      <c r="BK165" s="29">
        <v>1.9</v>
      </c>
      <c r="BL165" s="29">
        <v>33600</v>
      </c>
      <c r="BM165" s="85">
        <v>7.63</v>
      </c>
    </row>
    <row r="166" spans="1:65" x14ac:dyDescent="0.25">
      <c r="A166" s="111" t="s">
        <v>264</v>
      </c>
      <c r="B166" s="130">
        <v>0.65972222222222221</v>
      </c>
      <c r="C166" s="74">
        <v>24</v>
      </c>
      <c r="D166" s="84">
        <v>100</v>
      </c>
      <c r="E166" s="84">
        <v>10</v>
      </c>
      <c r="F166" s="84">
        <v>0.4</v>
      </c>
      <c r="G166" s="29">
        <v>14</v>
      </c>
      <c r="H166" s="29">
        <v>13</v>
      </c>
      <c r="I166" s="29">
        <v>9.6</v>
      </c>
      <c r="J166" s="29">
        <v>6200</v>
      </c>
      <c r="K166" s="29">
        <v>13000</v>
      </c>
      <c r="L166" s="29">
        <v>65</v>
      </c>
      <c r="M166" s="29">
        <v>908</v>
      </c>
      <c r="N166" s="85">
        <v>7.21</v>
      </c>
      <c r="O166" s="129">
        <v>0.65625</v>
      </c>
      <c r="P166" s="29">
        <v>1.4</v>
      </c>
      <c r="Q166" s="29">
        <v>1</v>
      </c>
      <c r="R166" s="29">
        <v>9.8000000000000007</v>
      </c>
      <c r="S166" s="29">
        <v>0.4</v>
      </c>
      <c r="T166" s="29">
        <v>1.5</v>
      </c>
      <c r="U166" s="29">
        <v>11</v>
      </c>
      <c r="V166" s="29">
        <v>9.6999999999999993</v>
      </c>
      <c r="W166" s="29">
        <v>36</v>
      </c>
      <c r="X166" s="29">
        <v>52</v>
      </c>
      <c r="Y166" s="29">
        <v>0.65</v>
      </c>
      <c r="Z166" s="29">
        <v>887</v>
      </c>
      <c r="AA166" s="85">
        <v>6.78</v>
      </c>
      <c r="AB166" s="217">
        <f t="shared" si="22"/>
        <v>6.3799999999999848</v>
      </c>
      <c r="AC166" s="185">
        <f t="shared" si="23"/>
        <v>5.44</v>
      </c>
      <c r="AD166" s="186">
        <f t="shared" si="25"/>
        <v>8.5799999999999983</v>
      </c>
      <c r="AE166" s="185">
        <f t="shared" si="26"/>
        <v>5.1029999999999998</v>
      </c>
      <c r="AF166" s="186">
        <f t="shared" si="12"/>
        <v>53.199999999999996</v>
      </c>
      <c r="AG166" s="187">
        <f t="shared" si="13"/>
        <v>28.829999999999995</v>
      </c>
      <c r="AH166" s="185">
        <f t="shared" si="14"/>
        <v>30.799999999999997</v>
      </c>
      <c r="AI166" s="185">
        <f t="shared" si="15"/>
        <v>13.160000000000002</v>
      </c>
      <c r="AJ166" s="186">
        <f t="shared" si="27"/>
        <v>32.9</v>
      </c>
      <c r="AK166" s="187">
        <f t="shared" si="28"/>
        <v>14.285999999999996</v>
      </c>
      <c r="AL166" s="185">
        <f t="shared" si="29"/>
        <v>11</v>
      </c>
      <c r="AM166" s="188">
        <f t="shared" si="30"/>
        <v>8.1300000000000008</v>
      </c>
      <c r="AN166" s="129">
        <v>0.64930555555555558</v>
      </c>
      <c r="AO166" s="29">
        <v>0.85</v>
      </c>
      <c r="AP166" s="29">
        <v>32</v>
      </c>
      <c r="AQ166" s="29">
        <v>1.4999999999999999E-2</v>
      </c>
      <c r="AR166" s="29">
        <v>0.4</v>
      </c>
      <c r="AS166" s="29">
        <v>0.35</v>
      </c>
      <c r="AT166" s="29">
        <v>3.6999999999999998E-2</v>
      </c>
      <c r="AU166" s="29">
        <v>2.7E-2</v>
      </c>
      <c r="AV166" s="29">
        <v>160</v>
      </c>
      <c r="AW166" s="29">
        <v>170</v>
      </c>
      <c r="AX166" s="29">
        <v>5.7</v>
      </c>
      <c r="AY166" s="29">
        <v>6490</v>
      </c>
      <c r="AZ166" s="85">
        <v>6.17</v>
      </c>
      <c r="BA166" s="129">
        <v>0.64236111111111105</v>
      </c>
      <c r="BB166" s="29">
        <v>2.4</v>
      </c>
      <c r="BC166" s="29">
        <v>78</v>
      </c>
      <c r="BD166" s="29">
        <v>4.2000000000000003E-2</v>
      </c>
      <c r="BE166" s="29">
        <v>0.4</v>
      </c>
      <c r="BF166" s="29">
        <v>0.54</v>
      </c>
      <c r="BG166" s="29">
        <v>6.4000000000000001E-2</v>
      </c>
      <c r="BH166" s="29">
        <v>4.3999999999999997E-2</v>
      </c>
      <c r="BI166" s="29">
        <v>46</v>
      </c>
      <c r="BJ166" s="29">
        <v>26</v>
      </c>
      <c r="BK166" s="29">
        <v>3.1</v>
      </c>
      <c r="BL166" s="29">
        <v>23800</v>
      </c>
      <c r="BM166" s="85">
        <v>6.54</v>
      </c>
    </row>
    <row r="167" spans="1:65" x14ac:dyDescent="0.25">
      <c r="A167" s="111" t="s">
        <v>265</v>
      </c>
      <c r="B167" s="130">
        <v>0.3611111111111111</v>
      </c>
      <c r="C167" s="74">
        <v>22</v>
      </c>
      <c r="D167" s="84">
        <v>110</v>
      </c>
      <c r="E167" s="84">
        <v>8</v>
      </c>
      <c r="F167" s="84">
        <v>0.42</v>
      </c>
      <c r="G167" s="29">
        <v>12</v>
      </c>
      <c r="H167" s="29">
        <v>15</v>
      </c>
      <c r="I167" s="29">
        <v>11</v>
      </c>
      <c r="J167" s="29">
        <v>8900</v>
      </c>
      <c r="K167" s="29">
        <v>65000</v>
      </c>
      <c r="L167" s="29">
        <v>60</v>
      </c>
      <c r="M167" s="29">
        <v>1179</v>
      </c>
      <c r="N167" s="85">
        <v>7.18</v>
      </c>
      <c r="O167" s="129">
        <v>0.35416666666666669</v>
      </c>
      <c r="P167" s="29">
        <v>0.87</v>
      </c>
      <c r="Q167" s="29">
        <v>2.8</v>
      </c>
      <c r="R167" s="29">
        <v>8.6999999999999993</v>
      </c>
      <c r="S167" s="29">
        <v>0.4</v>
      </c>
      <c r="T167" s="29">
        <v>1.3</v>
      </c>
      <c r="U167" s="29">
        <v>11</v>
      </c>
      <c r="V167" s="29">
        <v>9.6999999999999993</v>
      </c>
      <c r="W167" s="29">
        <v>44</v>
      </c>
      <c r="X167" s="29">
        <v>410</v>
      </c>
      <c r="Y167" s="29">
        <v>0.85</v>
      </c>
      <c r="Z167" s="29">
        <v>2220</v>
      </c>
      <c r="AA167" s="85">
        <v>7.54</v>
      </c>
      <c r="AB167" s="217">
        <f t="shared" si="22"/>
        <v>6.9199999999999857</v>
      </c>
      <c r="AC167" s="185">
        <f t="shared" si="23"/>
        <v>5.62</v>
      </c>
      <c r="AD167" s="186">
        <f t="shared" si="25"/>
        <v>8.2199999999999989</v>
      </c>
      <c r="AE167" s="185">
        <f t="shared" si="26"/>
        <v>4.3699999999999992</v>
      </c>
      <c r="AF167" s="186">
        <f t="shared" si="12"/>
        <v>98.599999999999881</v>
      </c>
      <c r="AG167" s="187">
        <f t="shared" si="13"/>
        <v>69.67</v>
      </c>
      <c r="AH167" s="185">
        <f t="shared" si="14"/>
        <v>23.599999999999994</v>
      </c>
      <c r="AI167" s="185">
        <f t="shared" si="15"/>
        <v>10.200000000000001</v>
      </c>
      <c r="AJ167" s="186">
        <f t="shared" si="27"/>
        <v>23.899999999999991</v>
      </c>
      <c r="AK167" s="187">
        <f t="shared" si="28"/>
        <v>11.216000000000001</v>
      </c>
      <c r="AL167" s="185">
        <f t="shared" si="29"/>
        <v>11</v>
      </c>
      <c r="AM167" s="188">
        <f t="shared" si="30"/>
        <v>8.5400000000000009</v>
      </c>
      <c r="AN167" s="129">
        <v>0.34722222222222227</v>
      </c>
      <c r="AO167" s="29">
        <v>0.66</v>
      </c>
      <c r="AP167" s="29">
        <v>40</v>
      </c>
      <c r="AQ167" s="29">
        <v>0.67</v>
      </c>
      <c r="AR167" s="29">
        <v>1.9E-2</v>
      </c>
      <c r="AS167" s="29">
        <v>0.52</v>
      </c>
      <c r="AT167" s="29">
        <v>0.93</v>
      </c>
      <c r="AU167" s="29">
        <v>0.79</v>
      </c>
      <c r="AV167" s="29">
        <v>350</v>
      </c>
      <c r="AW167" s="29">
        <v>370</v>
      </c>
      <c r="AX167" s="29">
        <v>4.5999999999999996</v>
      </c>
      <c r="AY167" s="29">
        <v>42100</v>
      </c>
      <c r="AZ167" s="85">
        <v>6.89</v>
      </c>
      <c r="BA167" s="129">
        <v>0.34027777777777773</v>
      </c>
      <c r="BB167" s="29">
        <v>0.5</v>
      </c>
      <c r="BC167" s="29">
        <v>30</v>
      </c>
      <c r="BD167" s="29">
        <v>0.23</v>
      </c>
      <c r="BE167" s="29">
        <v>1.4999999999999999E-2</v>
      </c>
      <c r="BF167" s="29">
        <v>0.48</v>
      </c>
      <c r="BG167" s="29">
        <v>0.4</v>
      </c>
      <c r="BH167" s="29">
        <v>0.42</v>
      </c>
      <c r="BI167" s="29">
        <v>98</v>
      </c>
      <c r="BJ167" s="29">
        <v>710</v>
      </c>
      <c r="BK167" s="29">
        <v>3.2</v>
      </c>
      <c r="BL167" s="29">
        <v>41200</v>
      </c>
      <c r="BM167" s="85">
        <v>7.16</v>
      </c>
    </row>
    <row r="168" spans="1:65" x14ac:dyDescent="0.25">
      <c r="A168" s="111" t="s">
        <v>266</v>
      </c>
      <c r="B168" s="130">
        <v>0.59722222222222221</v>
      </c>
      <c r="C168" s="74">
        <v>23</v>
      </c>
      <c r="D168" s="84">
        <v>110</v>
      </c>
      <c r="E168" s="84">
        <v>7.1</v>
      </c>
      <c r="F168" s="84">
        <v>0.4</v>
      </c>
      <c r="G168" s="29">
        <v>14</v>
      </c>
      <c r="H168" s="29">
        <v>13</v>
      </c>
      <c r="I168" s="29">
        <v>12</v>
      </c>
      <c r="J168" s="29">
        <v>21000</v>
      </c>
      <c r="K168" s="29">
        <v>55000</v>
      </c>
      <c r="L168" s="29">
        <v>70</v>
      </c>
      <c r="M168" s="29">
        <v>848</v>
      </c>
      <c r="N168" s="85">
        <v>7.23</v>
      </c>
      <c r="O168" s="129">
        <v>0.59722222222222221</v>
      </c>
      <c r="P168" s="29">
        <v>7</v>
      </c>
      <c r="Q168" s="29">
        <v>4.4000000000000004</v>
      </c>
      <c r="R168" s="29">
        <v>6.7</v>
      </c>
      <c r="S168" s="29">
        <v>0.4</v>
      </c>
      <c r="T168" s="29">
        <v>1.7</v>
      </c>
      <c r="U168" s="29">
        <v>10</v>
      </c>
      <c r="V168" s="29">
        <v>10</v>
      </c>
      <c r="W168" s="29">
        <v>200</v>
      </c>
      <c r="X168" s="29">
        <v>280</v>
      </c>
      <c r="Y168" s="29">
        <v>0.65</v>
      </c>
      <c r="Z168" s="29">
        <v>825</v>
      </c>
      <c r="AA168" s="85">
        <v>7.47</v>
      </c>
      <c r="AB168" s="217">
        <f t="shared" si="22"/>
        <v>8.359999999999987</v>
      </c>
      <c r="AC168" s="185">
        <f t="shared" si="23"/>
        <v>5.9399999999999995</v>
      </c>
      <c r="AD168" s="186">
        <f t="shared" si="25"/>
        <v>7.5899999999999981</v>
      </c>
      <c r="AE168" s="185">
        <f t="shared" si="26"/>
        <v>4.29</v>
      </c>
      <c r="AF168" s="186">
        <f t="shared" si="12"/>
        <v>292.99999999999994</v>
      </c>
      <c r="AG168" s="187">
        <f t="shared" si="13"/>
        <v>97.51</v>
      </c>
      <c r="AH168" s="185">
        <f t="shared" si="14"/>
        <v>16.599999999999998</v>
      </c>
      <c r="AI168" s="185">
        <f t="shared" si="15"/>
        <v>6.4399999999999995</v>
      </c>
      <c r="AJ168" s="186">
        <f t="shared" si="27"/>
        <v>16.599999999999998</v>
      </c>
      <c r="AK168" s="187">
        <f t="shared" si="28"/>
        <v>7.2859999999999996</v>
      </c>
      <c r="AL168" s="185">
        <f t="shared" si="29"/>
        <v>11</v>
      </c>
      <c r="AM168" s="188">
        <f t="shared" si="30"/>
        <v>8.65</v>
      </c>
      <c r="AN168" s="129">
        <v>0.60416666666666663</v>
      </c>
      <c r="AO168" s="29">
        <v>1.2</v>
      </c>
      <c r="AP168" s="29">
        <v>17</v>
      </c>
      <c r="AQ168" s="29">
        <v>2</v>
      </c>
      <c r="AR168" s="29">
        <v>0.4</v>
      </c>
      <c r="AS168" s="29">
        <v>0.74</v>
      </c>
      <c r="AT168" s="29">
        <v>2.5</v>
      </c>
      <c r="AU168" s="29">
        <v>2.2000000000000002</v>
      </c>
      <c r="AV168" s="29">
        <v>1100</v>
      </c>
      <c r="AW168" s="29">
        <v>2800</v>
      </c>
      <c r="AX168" s="29">
        <v>7.7</v>
      </c>
      <c r="AY168" s="29">
        <v>17920</v>
      </c>
      <c r="AZ168" s="85">
        <v>6.72</v>
      </c>
      <c r="BA168" s="129">
        <v>0.61111111111111105</v>
      </c>
      <c r="BB168" s="29">
        <v>1.4</v>
      </c>
      <c r="BC168" s="29">
        <v>21</v>
      </c>
      <c r="BD168" s="29">
        <v>0.65</v>
      </c>
      <c r="BE168" s="29">
        <v>0.4</v>
      </c>
      <c r="BF168" s="29">
        <v>0.56999999999999995</v>
      </c>
      <c r="BG168" s="29">
        <v>0.87</v>
      </c>
      <c r="BH168" s="29">
        <v>0.75</v>
      </c>
      <c r="BI168" s="29">
        <v>400</v>
      </c>
      <c r="BJ168" s="29">
        <v>1200</v>
      </c>
      <c r="BK168" s="29">
        <v>4.5</v>
      </c>
      <c r="BL168" s="29">
        <v>37300</v>
      </c>
      <c r="BM168" s="85">
        <v>6.87</v>
      </c>
    </row>
    <row r="169" spans="1:65" ht="13.8" thickBot="1" x14ac:dyDescent="0.3">
      <c r="A169" s="113" t="s">
        <v>267</v>
      </c>
      <c r="B169" s="135">
        <v>0.3611111111111111</v>
      </c>
      <c r="C169" s="88">
        <v>33</v>
      </c>
      <c r="D169" s="89">
        <v>120</v>
      </c>
      <c r="E169" s="89">
        <v>7.5</v>
      </c>
      <c r="F169" s="89">
        <v>0.4</v>
      </c>
      <c r="G169" s="90">
        <v>14</v>
      </c>
      <c r="H169" s="90">
        <v>12</v>
      </c>
      <c r="I169" s="90">
        <v>9.6</v>
      </c>
      <c r="J169" s="90">
        <v>8400</v>
      </c>
      <c r="K169" s="90">
        <v>39000</v>
      </c>
      <c r="L169" s="90">
        <v>70</v>
      </c>
      <c r="M169" s="90">
        <v>818</v>
      </c>
      <c r="N169" s="91">
        <v>7.13</v>
      </c>
      <c r="O169" s="134">
        <v>0.35416666666666669</v>
      </c>
      <c r="P169" s="90">
        <v>0.8</v>
      </c>
      <c r="Q169" s="90">
        <v>1.4</v>
      </c>
      <c r="R169" s="90">
        <v>7.4</v>
      </c>
      <c r="S169" s="90">
        <v>0.4</v>
      </c>
      <c r="T169" s="90">
        <v>1.4</v>
      </c>
      <c r="U169" s="90">
        <v>9.5</v>
      </c>
      <c r="V169" s="90">
        <v>9.8000000000000007</v>
      </c>
      <c r="W169" s="90">
        <v>80</v>
      </c>
      <c r="X169" s="90">
        <v>650</v>
      </c>
      <c r="Y169" s="90">
        <v>0.55000000000000004</v>
      </c>
      <c r="Z169" s="90">
        <v>782</v>
      </c>
      <c r="AA169" s="91">
        <v>7.32</v>
      </c>
      <c r="AB169" s="218">
        <f>PERCENTILE(Q159:Q169,0.9)</f>
        <v>4.4000000000000004</v>
      </c>
      <c r="AC169" s="189">
        <f>AVERAGE(Q159:Q169)</f>
        <v>5.5272727272727273</v>
      </c>
      <c r="AD169" s="190">
        <f>PERCENTILE(P159:P169,0.9)</f>
        <v>7.1</v>
      </c>
      <c r="AE169" s="189">
        <f>AVERAGE(P159:P169)</f>
        <v>3.9727272727272722</v>
      </c>
      <c r="AF169" s="190">
        <f>PERCENTILE(X159:X169,0.9)</f>
        <v>410</v>
      </c>
      <c r="AG169" s="191">
        <f>AVERAGE(X159:X169)</f>
        <v>147.73636363636362</v>
      </c>
      <c r="AH169" s="189">
        <f>PERCENTILE(S159:S169,0.9)</f>
        <v>16</v>
      </c>
      <c r="AI169" s="189">
        <f>AVERAGE(S159:S169)</f>
        <v>5.8909090909090907</v>
      </c>
      <c r="AJ169" s="190">
        <f>PERCENTILE(T159:T169,0.9)</f>
        <v>16</v>
      </c>
      <c r="AK169" s="191">
        <f>AVERAGE(T159:T169)</f>
        <v>6.750909090909091</v>
      </c>
      <c r="AL169" s="189">
        <f>PERCENTILE(U159:U169,0.9)</f>
        <v>11</v>
      </c>
      <c r="AM169" s="192">
        <f>AVERAGE(U159:U169)</f>
        <v>8.7272727272727266</v>
      </c>
      <c r="AN169" s="134">
        <v>0.34722222222222227</v>
      </c>
      <c r="AO169" s="90">
        <v>0.89</v>
      </c>
      <c r="AP169" s="90">
        <v>16</v>
      </c>
      <c r="AQ169" s="90">
        <v>5.3999999999999999E-2</v>
      </c>
      <c r="AR169" s="90">
        <v>6.5000000000000002E-2</v>
      </c>
      <c r="AS169" s="90">
        <v>0.56999999999999995</v>
      </c>
      <c r="AT169" s="90">
        <v>0.23</v>
      </c>
      <c r="AU169" s="90">
        <v>9.8000000000000004E-2</v>
      </c>
      <c r="AV169" s="90">
        <v>400</v>
      </c>
      <c r="AW169" s="90">
        <v>260</v>
      </c>
      <c r="AX169" s="90">
        <v>4.8</v>
      </c>
      <c r="AY169" s="90">
        <v>43600</v>
      </c>
      <c r="AZ169" s="91">
        <v>6.86</v>
      </c>
      <c r="BA169" s="134">
        <v>0.34027777777777773</v>
      </c>
      <c r="BB169" s="90">
        <v>1.4</v>
      </c>
      <c r="BC169" s="90">
        <v>5.8</v>
      </c>
      <c r="BD169" s="90">
        <v>3.4000000000000002E-2</v>
      </c>
      <c r="BE169" s="90">
        <v>6.2E-2</v>
      </c>
      <c r="BF169" s="90">
        <v>0.56999999999999995</v>
      </c>
      <c r="BG169" s="90">
        <v>0.13</v>
      </c>
      <c r="BH169" s="90">
        <v>9.0999999999999998E-2</v>
      </c>
      <c r="BI169" s="90">
        <v>110</v>
      </c>
      <c r="BJ169" s="90">
        <v>62</v>
      </c>
      <c r="BK169" s="90">
        <v>2.9</v>
      </c>
      <c r="BL169" s="90">
        <v>52900</v>
      </c>
      <c r="BM169" s="91">
        <v>6.97</v>
      </c>
    </row>
    <row r="170" spans="1:65" x14ac:dyDescent="0.25">
      <c r="A170" s="139">
        <v>43566</v>
      </c>
      <c r="B170" s="131"/>
      <c r="C170" s="78">
        <v>13</v>
      </c>
      <c r="D170" s="79">
        <v>34</v>
      </c>
      <c r="E170" s="79">
        <v>2.1</v>
      </c>
      <c r="F170" s="79">
        <v>18</v>
      </c>
      <c r="G170" s="80">
        <v>27</v>
      </c>
      <c r="H170" s="80">
        <v>13</v>
      </c>
      <c r="I170" s="80">
        <v>9.6</v>
      </c>
      <c r="J170" s="80">
        <v>5800</v>
      </c>
      <c r="K170" s="80">
        <v>16000</v>
      </c>
      <c r="L170" s="80">
        <v>50</v>
      </c>
      <c r="M170" s="80">
        <v>962</v>
      </c>
      <c r="N170" s="81">
        <v>7.41</v>
      </c>
      <c r="O170" s="133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1"/>
      <c r="AB170" s="219">
        <f>PERCENTILE(Q160:Q170,0.9)</f>
        <v>2.9599999999999991</v>
      </c>
      <c r="AC170" s="184">
        <f>AVERAGE(Q160:Q170)</f>
        <v>1.6800000000000002</v>
      </c>
      <c r="AD170" s="220">
        <f>PERCENTILE(P160:P170,0.9)</f>
        <v>7.5899999999999981</v>
      </c>
      <c r="AE170" s="184">
        <f>AVERAGE(P160:P170)</f>
        <v>4.2769999999999992</v>
      </c>
      <c r="AF170" s="220">
        <f>PERCENTILE(X160:X170,0.9)</f>
        <v>433.99999999999989</v>
      </c>
      <c r="AG170" s="221">
        <f>AVERAGE(X160:X170)</f>
        <v>157.91</v>
      </c>
      <c r="AH170" s="184">
        <f>PERCENTILE(S160:S170,0.9)</f>
        <v>16.599999999999998</v>
      </c>
      <c r="AI170" s="184">
        <f>AVERAGE(S160:S170)</f>
        <v>6.4399999999999995</v>
      </c>
      <c r="AJ170" s="220">
        <f>PERCENTILE(T160:T170,0.9)</f>
        <v>16.599999999999998</v>
      </c>
      <c r="AK170" s="221">
        <f>AVERAGE(T160:T170)</f>
        <v>7.330000000000001</v>
      </c>
      <c r="AL170" s="184">
        <f>PERCENTILE(U160:U170,0.9)</f>
        <v>11</v>
      </c>
      <c r="AM170" s="222">
        <f>AVERAGE(U160:U170)</f>
        <v>9.0500000000000007</v>
      </c>
      <c r="AN170" s="133"/>
      <c r="AO170" s="80">
        <v>0.5</v>
      </c>
      <c r="AP170" s="80">
        <v>27</v>
      </c>
      <c r="AQ170" s="80">
        <v>4.9000000000000002E-2</v>
      </c>
      <c r="AR170" s="80">
        <v>0.13</v>
      </c>
      <c r="AS170" s="80">
        <v>0.23</v>
      </c>
      <c r="AT170" s="80">
        <v>0.17</v>
      </c>
      <c r="AU170" s="80">
        <v>0.1</v>
      </c>
      <c r="AV170" s="80">
        <v>440</v>
      </c>
      <c r="AW170" s="80">
        <v>120</v>
      </c>
      <c r="AX170" s="80">
        <v>3.9</v>
      </c>
      <c r="AY170" s="80">
        <v>19500</v>
      </c>
      <c r="AZ170" s="81">
        <v>7.07</v>
      </c>
      <c r="BA170" s="133"/>
      <c r="BB170" s="80">
        <v>1.2</v>
      </c>
      <c r="BC170" s="80">
        <v>42</v>
      </c>
      <c r="BD170" s="80">
        <v>6.8000000000000005E-2</v>
      </c>
      <c r="BE170" s="80">
        <v>0.31</v>
      </c>
      <c r="BF170" s="80">
        <v>0.64</v>
      </c>
      <c r="BG170" s="80">
        <v>0.23</v>
      </c>
      <c r="BH170" s="80">
        <v>0.19</v>
      </c>
      <c r="BI170" s="80">
        <v>2300</v>
      </c>
      <c r="BJ170" s="80">
        <v>410</v>
      </c>
      <c r="BK170" s="80">
        <v>3.1</v>
      </c>
      <c r="BL170" s="80">
        <v>38400</v>
      </c>
      <c r="BM170" s="81">
        <v>7.13</v>
      </c>
    </row>
    <row r="171" spans="1:65" x14ac:dyDescent="0.25">
      <c r="A171" s="139"/>
      <c r="B171" s="132"/>
      <c r="C171" s="74"/>
      <c r="D171" s="84"/>
      <c r="E171" s="84"/>
      <c r="F171" s="84"/>
      <c r="G171" s="29"/>
      <c r="H171" s="29"/>
      <c r="I171" s="29"/>
      <c r="J171" s="29"/>
      <c r="K171" s="29"/>
      <c r="L171" s="29"/>
      <c r="M171" s="29"/>
      <c r="N171" s="85"/>
      <c r="O171" s="1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85"/>
      <c r="AB171" s="217">
        <f t="shared" ref="AB171:AB205" si="31">PERCENTILE(Q161:Q171,0.9)</f>
        <v>3.1199999999999988</v>
      </c>
      <c r="AC171" s="185">
        <f t="shared" ref="AC171:AC205" si="32">AVERAGE(Q161:Q171)</f>
        <v>1.7555555555555555</v>
      </c>
      <c r="AD171" s="186">
        <f t="shared" ref="AD171:AD205" si="33">PERCENTILE(P161:P171,0.9)</f>
        <v>8.0799999999999965</v>
      </c>
      <c r="AE171" s="185">
        <f t="shared" ref="AE171:AE205" si="34">AVERAGE(P161:P171)</f>
        <v>4.5855555555555547</v>
      </c>
      <c r="AF171" s="186">
        <f t="shared" ref="AF171:AF205" si="35">PERCENTILE(X161:X171,0.9)</f>
        <v>457.99999999999983</v>
      </c>
      <c r="AG171" s="187">
        <f t="shared" ref="AG171:AG205" si="36">AVERAGE(X161:X171)</f>
        <v>168.34444444444443</v>
      </c>
      <c r="AH171" s="185">
        <f t="shared" ref="AH171:AH205" si="37">PERCENTILE(S161:S171,0.9)</f>
        <v>17.199999999999996</v>
      </c>
      <c r="AI171" s="185">
        <f t="shared" ref="AI171:AI205" si="38">AVERAGE(S161:S171)</f>
        <v>6.3333333333333321</v>
      </c>
      <c r="AJ171" s="186">
        <f t="shared" ref="AJ171:AJ205" si="39">PERCENTILE(T161:T171,0.9)</f>
        <v>17.199999999999996</v>
      </c>
      <c r="AK171" s="187">
        <f t="shared" ref="AK171:AK205" si="40">AVERAGE(T161:T171)</f>
        <v>7.2555555555555564</v>
      </c>
      <c r="AL171" s="185">
        <f t="shared" ref="AL171:AL205" si="41">PERCENTILE(U161:U171,0.9)</f>
        <v>11</v>
      </c>
      <c r="AM171" s="188">
        <f t="shared" ref="AM171:AM205" si="42">AVERAGE(U161:U171)</f>
        <v>9.3444444444444432</v>
      </c>
      <c r="AN171" s="1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85"/>
      <c r="BA171" s="1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85"/>
    </row>
    <row r="172" spans="1:65" x14ac:dyDescent="0.25">
      <c r="A172" s="139">
        <v>43623</v>
      </c>
      <c r="B172" s="132"/>
      <c r="C172" s="74">
        <v>12</v>
      </c>
      <c r="D172" s="84">
        <v>48</v>
      </c>
      <c r="E172" s="84">
        <v>2.9</v>
      </c>
      <c r="F172" s="84">
        <v>2.6</v>
      </c>
      <c r="G172" s="29">
        <v>11</v>
      </c>
      <c r="H172" s="29">
        <v>9.5</v>
      </c>
      <c r="I172" s="29">
        <v>7.6</v>
      </c>
      <c r="J172" s="29">
        <v>6000</v>
      </c>
      <c r="K172" s="29">
        <v>11000</v>
      </c>
      <c r="L172" s="29">
        <v>38</v>
      </c>
      <c r="M172" s="29">
        <v>771</v>
      </c>
      <c r="N172" s="85">
        <v>7.93</v>
      </c>
      <c r="O172" s="1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85"/>
      <c r="AB172" s="217">
        <f t="shared" si="31"/>
        <v>3.28</v>
      </c>
      <c r="AC172" s="185">
        <f t="shared" si="32"/>
        <v>1.85</v>
      </c>
      <c r="AD172" s="186">
        <f t="shared" si="33"/>
        <v>8.5</v>
      </c>
      <c r="AE172" s="185">
        <f t="shared" si="34"/>
        <v>4.2712500000000002</v>
      </c>
      <c r="AF172" s="186">
        <f t="shared" si="35"/>
        <v>481.99999999999994</v>
      </c>
      <c r="AG172" s="187">
        <f t="shared" si="36"/>
        <v>185.13749999999999</v>
      </c>
      <c r="AH172" s="185">
        <f t="shared" si="37"/>
        <v>16.399999999999999</v>
      </c>
      <c r="AI172" s="185">
        <f t="shared" si="38"/>
        <v>5.1249999999999991</v>
      </c>
      <c r="AJ172" s="186">
        <f t="shared" si="39"/>
        <v>17.099999999999998</v>
      </c>
      <c r="AK172" s="187">
        <f t="shared" si="40"/>
        <v>6.1625000000000005</v>
      </c>
      <c r="AL172" s="185">
        <f t="shared" si="41"/>
        <v>11</v>
      </c>
      <c r="AM172" s="188">
        <f t="shared" si="42"/>
        <v>9.4875000000000007</v>
      </c>
      <c r="AN172" s="129"/>
      <c r="AO172" s="29">
        <v>0.74</v>
      </c>
      <c r="AP172" s="29">
        <v>19</v>
      </c>
      <c r="AQ172" s="29">
        <v>0.19</v>
      </c>
      <c r="AR172" s="29">
        <v>4.3999999999999997E-2</v>
      </c>
      <c r="AS172" s="29">
        <v>0.28999999999999998</v>
      </c>
      <c r="AT172" s="29">
        <v>4.8000000000000001E-2</v>
      </c>
      <c r="AU172" s="29">
        <v>2.3E-2</v>
      </c>
      <c r="AV172" s="29">
        <v>1100</v>
      </c>
      <c r="AW172" s="29">
        <v>210</v>
      </c>
      <c r="AX172" s="29">
        <v>4</v>
      </c>
      <c r="AY172" s="29">
        <v>69500</v>
      </c>
      <c r="AZ172" s="85">
        <v>7.33</v>
      </c>
      <c r="BA172" s="129"/>
      <c r="BB172" s="29">
        <v>0.82</v>
      </c>
      <c r="BC172" s="29">
        <v>32</v>
      </c>
      <c r="BD172" s="29">
        <v>0.48</v>
      </c>
      <c r="BE172" s="29">
        <v>0.18</v>
      </c>
      <c r="BF172" s="29">
        <v>0.49</v>
      </c>
      <c r="BG172" s="29">
        <v>0.72</v>
      </c>
      <c r="BH172" s="29">
        <v>0.51</v>
      </c>
      <c r="BI172" s="29">
        <v>2000</v>
      </c>
      <c r="BJ172" s="29">
        <v>390</v>
      </c>
      <c r="BK172" s="29">
        <v>3.3</v>
      </c>
      <c r="BL172" s="29">
        <v>33600</v>
      </c>
      <c r="BM172" s="85">
        <v>7.54</v>
      </c>
    </row>
    <row r="173" spans="1:65" x14ac:dyDescent="0.25">
      <c r="A173" s="139">
        <v>43654</v>
      </c>
      <c r="B173" s="132"/>
      <c r="C173" s="74">
        <v>15</v>
      </c>
      <c r="D173" s="84">
        <v>48</v>
      </c>
      <c r="E173" s="84">
        <v>2.2999999999999998</v>
      </c>
      <c r="F173" s="84">
        <v>9.6</v>
      </c>
      <c r="G173" s="29">
        <v>21</v>
      </c>
      <c r="H173" s="29">
        <v>9.9</v>
      </c>
      <c r="I173" s="29">
        <v>5.5</v>
      </c>
      <c r="J173" s="29">
        <v>1300</v>
      </c>
      <c r="K173" s="29">
        <v>7300</v>
      </c>
      <c r="L173" s="29">
        <v>55</v>
      </c>
      <c r="M173" s="29">
        <v>696</v>
      </c>
      <c r="N173" s="85">
        <v>8.07</v>
      </c>
      <c r="O173" s="129"/>
      <c r="P173">
        <v>19</v>
      </c>
      <c r="Q173">
        <v>1</v>
      </c>
      <c r="R173">
        <v>2.6</v>
      </c>
      <c r="S173">
        <v>12</v>
      </c>
      <c r="T173">
        <v>12</v>
      </c>
      <c r="U173">
        <v>8.6999999999999993</v>
      </c>
      <c r="V173">
        <v>7.5</v>
      </c>
      <c r="W173">
        <v>4.9000000000000004</v>
      </c>
      <c r="X173">
        <v>30</v>
      </c>
      <c r="Y173">
        <v>0.4</v>
      </c>
      <c r="Z173" s="29"/>
      <c r="AA173" s="85"/>
      <c r="AB173" s="217">
        <f t="shared" si="31"/>
        <v>3.28</v>
      </c>
      <c r="AC173" s="185">
        <f t="shared" si="32"/>
        <v>1.85</v>
      </c>
      <c r="AD173" s="186">
        <f t="shared" si="33"/>
        <v>14.099999999999998</v>
      </c>
      <c r="AE173" s="185">
        <f t="shared" si="34"/>
        <v>6.0962499999999995</v>
      </c>
      <c r="AF173" s="186">
        <f t="shared" si="35"/>
        <v>481.99999999999994</v>
      </c>
      <c r="AG173" s="187">
        <f t="shared" si="36"/>
        <v>185.13749999999999</v>
      </c>
      <c r="AH173" s="185">
        <f t="shared" si="37"/>
        <v>12.6</v>
      </c>
      <c r="AI173" s="185">
        <f t="shared" si="38"/>
        <v>3.8749999999999991</v>
      </c>
      <c r="AJ173" s="186">
        <f t="shared" si="39"/>
        <v>12.899999999999999</v>
      </c>
      <c r="AK173" s="187">
        <f t="shared" si="40"/>
        <v>4.9124999999999996</v>
      </c>
      <c r="AL173" s="185">
        <f t="shared" si="41"/>
        <v>11</v>
      </c>
      <c r="AM173" s="188">
        <f t="shared" si="42"/>
        <v>9.6875</v>
      </c>
      <c r="AN173" s="129"/>
      <c r="AO173" s="29">
        <v>2.2999999999999998</v>
      </c>
      <c r="AP173" s="29">
        <v>13</v>
      </c>
      <c r="AQ173" s="29">
        <v>0.16</v>
      </c>
      <c r="AR173" s="29">
        <v>3.7999999999999999E-2</v>
      </c>
      <c r="AS173" s="29">
        <v>0.38</v>
      </c>
      <c r="AT173" s="29">
        <v>0.02</v>
      </c>
      <c r="AU173" s="29">
        <v>1.2999999999999999E-2</v>
      </c>
      <c r="AV173" s="29">
        <v>74</v>
      </c>
      <c r="AW173" s="29">
        <v>110</v>
      </c>
      <c r="AX173" s="29">
        <v>2.6</v>
      </c>
      <c r="AY173" s="29">
        <v>604</v>
      </c>
      <c r="AZ173" s="85">
        <v>7.76</v>
      </c>
      <c r="BA173" s="129"/>
      <c r="BB173" s="29">
        <v>0.93</v>
      </c>
      <c r="BC173" s="29">
        <v>23</v>
      </c>
      <c r="BD173" s="29">
        <v>0.14000000000000001</v>
      </c>
      <c r="BE173" s="150">
        <v>0.27</v>
      </c>
      <c r="BF173" s="29">
        <v>0.66</v>
      </c>
      <c r="BG173" s="29">
        <v>0.2</v>
      </c>
      <c r="BH173" s="29">
        <v>0.18</v>
      </c>
      <c r="BI173" s="29">
        <v>140</v>
      </c>
      <c r="BJ173" s="29">
        <v>120</v>
      </c>
      <c r="BK173" s="29">
        <v>1.5</v>
      </c>
      <c r="BL173" s="29">
        <v>3680</v>
      </c>
      <c r="BM173" s="85">
        <v>8.0299999999999994</v>
      </c>
    </row>
    <row r="174" spans="1:65" x14ac:dyDescent="0.25">
      <c r="A174" s="139">
        <v>43696</v>
      </c>
      <c r="B174" s="132"/>
      <c r="C174" s="74">
        <v>19</v>
      </c>
      <c r="D174" s="84">
        <v>74</v>
      </c>
      <c r="E174" s="84">
        <v>4.7</v>
      </c>
      <c r="F174" s="84">
        <v>12</v>
      </c>
      <c r="G174" s="29">
        <v>20</v>
      </c>
      <c r="H174" s="29">
        <v>6.2</v>
      </c>
      <c r="I174" s="29">
        <v>3.7</v>
      </c>
      <c r="J174" s="29">
        <v>430</v>
      </c>
      <c r="K174" s="29">
        <v>3200</v>
      </c>
      <c r="L174" s="29">
        <v>55</v>
      </c>
      <c r="M174" s="29">
        <v>885</v>
      </c>
      <c r="N174" s="85">
        <v>8.7100000000000009</v>
      </c>
      <c r="O174" s="129"/>
      <c r="P174" s="29">
        <v>4.7</v>
      </c>
      <c r="Q174" s="29">
        <v>2.8</v>
      </c>
      <c r="R174" s="29">
        <v>5.2</v>
      </c>
      <c r="S174" s="29">
        <v>10</v>
      </c>
      <c r="T174" s="29">
        <v>9.8000000000000007</v>
      </c>
      <c r="U174" s="29">
        <v>4.4000000000000004</v>
      </c>
      <c r="V174" s="29">
        <v>4</v>
      </c>
      <c r="W174" s="29">
        <v>1.6</v>
      </c>
      <c r="X174" s="29">
        <v>1.6</v>
      </c>
      <c r="Y174">
        <v>1.5</v>
      </c>
      <c r="Z174" s="29">
        <v>899</v>
      </c>
      <c r="AA174" s="85">
        <v>8.16</v>
      </c>
      <c r="AB174" s="217">
        <f t="shared" si="31"/>
        <v>3.28</v>
      </c>
      <c r="AC174" s="185">
        <f t="shared" si="32"/>
        <v>1.9249999999999998</v>
      </c>
      <c r="AD174" s="186">
        <f t="shared" si="33"/>
        <v>10.599999999999998</v>
      </c>
      <c r="AE174" s="185">
        <f t="shared" si="34"/>
        <v>5.1837499999999999</v>
      </c>
      <c r="AF174" s="186">
        <f t="shared" si="35"/>
        <v>481.99999999999994</v>
      </c>
      <c r="AG174" s="187">
        <f t="shared" si="36"/>
        <v>184.72499999999999</v>
      </c>
      <c r="AH174" s="185">
        <f t="shared" si="37"/>
        <v>10.6</v>
      </c>
      <c r="AI174" s="185">
        <f t="shared" si="38"/>
        <v>3.375</v>
      </c>
      <c r="AJ174" s="186">
        <f t="shared" si="39"/>
        <v>10.46</v>
      </c>
      <c r="AK174" s="187">
        <f t="shared" si="40"/>
        <v>4.2625000000000002</v>
      </c>
      <c r="AL174" s="185">
        <f t="shared" si="41"/>
        <v>11</v>
      </c>
      <c r="AM174" s="188">
        <f t="shared" si="42"/>
        <v>9.1750000000000007</v>
      </c>
      <c r="AN174" s="129"/>
      <c r="AO174" s="29">
        <v>1.5</v>
      </c>
      <c r="AP174" s="29">
        <v>7.4</v>
      </c>
      <c r="AQ174" s="29">
        <v>2.9000000000000001E-2</v>
      </c>
      <c r="AR174" s="29">
        <v>2.5999999999999999E-2</v>
      </c>
      <c r="AS174" s="29">
        <v>0.51</v>
      </c>
      <c r="AT174" s="29">
        <v>2.4E-2</v>
      </c>
      <c r="AU174" s="29">
        <v>8.0000000000000002E-3</v>
      </c>
      <c r="AV174" s="29">
        <v>11</v>
      </c>
      <c r="AW174" s="29">
        <v>12</v>
      </c>
      <c r="AX174" s="29">
        <v>2.8</v>
      </c>
      <c r="AY174" s="29">
        <v>2860</v>
      </c>
      <c r="AZ174" s="85">
        <v>7.79</v>
      </c>
      <c r="BA174" s="129"/>
      <c r="BB174" s="29">
        <v>1.9</v>
      </c>
      <c r="BC174" s="29">
        <v>71</v>
      </c>
      <c r="BD174" s="29">
        <v>0.19</v>
      </c>
      <c r="BE174" s="29">
        <v>0.26</v>
      </c>
      <c r="BF174" s="29">
        <v>0.51</v>
      </c>
      <c r="BG174" s="29">
        <v>0.11</v>
      </c>
      <c r="BH174" s="29">
        <v>0.12</v>
      </c>
      <c r="BI174" s="29">
        <v>60</v>
      </c>
      <c r="BJ174" s="29">
        <v>30</v>
      </c>
      <c r="BK174" s="29">
        <v>2.6</v>
      </c>
      <c r="BL174" s="29">
        <v>28800</v>
      </c>
      <c r="BM174" s="85">
        <v>7.88</v>
      </c>
    </row>
    <row r="175" spans="1:65" x14ac:dyDescent="0.25">
      <c r="A175" s="139">
        <v>43719</v>
      </c>
      <c r="B175" s="132"/>
      <c r="C175" s="74">
        <v>12</v>
      </c>
      <c r="D175" s="84">
        <v>54</v>
      </c>
      <c r="E175" s="84">
        <v>6.8</v>
      </c>
      <c r="F175" s="84">
        <v>0.25</v>
      </c>
      <c r="G175" s="29">
        <v>7.9</v>
      </c>
      <c r="H175" s="29">
        <v>3.8</v>
      </c>
      <c r="I175" s="29">
        <v>2.2999999999999998</v>
      </c>
      <c r="J175" s="29">
        <v>680</v>
      </c>
      <c r="K175" s="29">
        <v>4400</v>
      </c>
      <c r="L175" s="29">
        <v>40</v>
      </c>
      <c r="M175" s="29">
        <v>687</v>
      </c>
      <c r="N175" s="85">
        <v>8.36</v>
      </c>
      <c r="O175" s="129"/>
      <c r="P175" s="29">
        <v>7.7</v>
      </c>
      <c r="Q175" s="29">
        <v>1</v>
      </c>
      <c r="R175" s="29">
        <v>8.9</v>
      </c>
      <c r="S175" s="29">
        <v>4.1000000000000002E-2</v>
      </c>
      <c r="T175" s="29">
        <v>0.36</v>
      </c>
      <c r="U175" s="29">
        <v>3.2</v>
      </c>
      <c r="V175" s="29">
        <v>2.7</v>
      </c>
      <c r="W175" s="29">
        <v>1.6</v>
      </c>
      <c r="X175" s="29">
        <v>1.6</v>
      </c>
      <c r="Y175" s="29">
        <v>0.45</v>
      </c>
      <c r="Z175" s="29">
        <v>605</v>
      </c>
      <c r="AA175" s="85">
        <v>8.01</v>
      </c>
      <c r="AB175" s="217">
        <f t="shared" si="31"/>
        <v>3.28</v>
      </c>
      <c r="AC175" s="185">
        <f t="shared" si="32"/>
        <v>1.9249999999999998</v>
      </c>
      <c r="AD175" s="186">
        <f t="shared" si="33"/>
        <v>11.089999999999998</v>
      </c>
      <c r="AE175" s="185">
        <f t="shared" si="34"/>
        <v>5.8837500000000009</v>
      </c>
      <c r="AF175" s="186">
        <f t="shared" si="35"/>
        <v>481.99999999999994</v>
      </c>
      <c r="AG175" s="187">
        <f t="shared" si="36"/>
        <v>183.89999999999998</v>
      </c>
      <c r="AH175" s="185">
        <f t="shared" si="37"/>
        <v>10.6</v>
      </c>
      <c r="AI175" s="185">
        <f t="shared" si="38"/>
        <v>3.3301250000000002</v>
      </c>
      <c r="AJ175" s="186">
        <f t="shared" si="39"/>
        <v>10.46</v>
      </c>
      <c r="AK175" s="187">
        <f t="shared" si="40"/>
        <v>4.0950000000000006</v>
      </c>
      <c r="AL175" s="185">
        <f t="shared" si="41"/>
        <v>11</v>
      </c>
      <c r="AM175" s="188">
        <f t="shared" si="42"/>
        <v>8.6000000000000014</v>
      </c>
      <c r="AN175" s="129"/>
      <c r="AO175" s="29">
        <v>0.5</v>
      </c>
      <c r="AP175" s="29">
        <v>3.2</v>
      </c>
      <c r="AQ175" s="29">
        <v>0.42</v>
      </c>
      <c r="AR175" s="29">
        <v>3.5999999999999997E-2</v>
      </c>
      <c r="AS175" s="29">
        <v>0.46</v>
      </c>
      <c r="AT175" s="29">
        <v>0.04</v>
      </c>
      <c r="AU175" s="29">
        <v>1.4999999999999999E-2</v>
      </c>
      <c r="AV175" s="29">
        <v>260</v>
      </c>
      <c r="AW175" s="29">
        <v>670</v>
      </c>
      <c r="AX175" s="29">
        <v>8.6999999999999993</v>
      </c>
      <c r="AY175" s="29">
        <v>678</v>
      </c>
      <c r="AZ175" s="85">
        <v>7.25</v>
      </c>
      <c r="BA175" s="129"/>
      <c r="BB175" s="29">
        <v>0.5</v>
      </c>
      <c r="BC175" s="29">
        <v>2.6</v>
      </c>
      <c r="BD175" s="29">
        <v>0.52</v>
      </c>
      <c r="BE175" s="29">
        <v>4.4999999999999998E-2</v>
      </c>
      <c r="BF175" s="29">
        <v>0.38</v>
      </c>
      <c r="BG175" s="29">
        <v>3.5000000000000003E-2</v>
      </c>
      <c r="BH175" s="29">
        <v>1.6E-2</v>
      </c>
      <c r="BI175" s="29">
        <v>200</v>
      </c>
      <c r="BJ175" s="29">
        <v>710</v>
      </c>
      <c r="BK175" s="29">
        <v>7.9</v>
      </c>
      <c r="BL175" s="29">
        <v>6280</v>
      </c>
      <c r="BM175" s="85">
        <v>7.28</v>
      </c>
    </row>
    <row r="176" spans="1:65" x14ac:dyDescent="0.25">
      <c r="A176" s="139">
        <v>43754</v>
      </c>
      <c r="B176" s="132"/>
      <c r="C176" s="74">
        <v>12</v>
      </c>
      <c r="D176" s="84">
        <v>44</v>
      </c>
      <c r="E176" s="84">
        <v>0.5</v>
      </c>
      <c r="F176" s="84">
        <v>17</v>
      </c>
      <c r="G176" s="29">
        <v>23</v>
      </c>
      <c r="H176" s="29">
        <v>5.9</v>
      </c>
      <c r="I176" s="29">
        <v>5.3</v>
      </c>
      <c r="J176" s="29">
        <v>200</v>
      </c>
      <c r="K176" s="29">
        <v>11000</v>
      </c>
      <c r="L176" s="29">
        <v>40</v>
      </c>
      <c r="M176" s="29">
        <v>616</v>
      </c>
      <c r="N176" s="85">
        <v>8.57</v>
      </c>
      <c r="O176" s="129"/>
      <c r="P176" s="29">
        <v>2</v>
      </c>
      <c r="Q176" s="29">
        <v>2</v>
      </c>
      <c r="R176" s="29">
        <v>1</v>
      </c>
      <c r="S176" s="29">
        <v>16</v>
      </c>
      <c r="T176" s="29">
        <v>16</v>
      </c>
      <c r="U176" s="29">
        <v>5.0999999999999996</v>
      </c>
      <c r="V176" s="29">
        <v>5.0999999999999996</v>
      </c>
      <c r="W176" s="29">
        <v>1.6</v>
      </c>
      <c r="X176" s="29">
        <v>1.6</v>
      </c>
      <c r="Y176" s="29">
        <v>0.35</v>
      </c>
      <c r="Z176" s="29">
        <v>610</v>
      </c>
      <c r="AA176" s="85">
        <v>8.44</v>
      </c>
      <c r="AB176" s="217">
        <f t="shared" si="31"/>
        <v>3.28</v>
      </c>
      <c r="AC176" s="185">
        <f t="shared" si="32"/>
        <v>2.0499999999999998</v>
      </c>
      <c r="AD176" s="186">
        <f t="shared" si="33"/>
        <v>11.089999999999998</v>
      </c>
      <c r="AE176" s="185">
        <f t="shared" si="34"/>
        <v>5.4337500000000007</v>
      </c>
      <c r="AF176" s="186">
        <f t="shared" si="35"/>
        <v>481.99999999999994</v>
      </c>
      <c r="AG176" s="187">
        <f t="shared" si="36"/>
        <v>178.34999999999997</v>
      </c>
      <c r="AH176" s="185">
        <f t="shared" si="37"/>
        <v>13.2</v>
      </c>
      <c r="AI176" s="185">
        <f t="shared" si="38"/>
        <v>4.9551250000000007</v>
      </c>
      <c r="AJ176" s="186">
        <f t="shared" si="39"/>
        <v>13.2</v>
      </c>
      <c r="AK176" s="187">
        <f t="shared" si="40"/>
        <v>5.5075000000000003</v>
      </c>
      <c r="AL176" s="185">
        <f t="shared" si="41"/>
        <v>11</v>
      </c>
      <c r="AM176" s="188">
        <f t="shared" si="42"/>
        <v>7.8625000000000007</v>
      </c>
      <c r="AN176" s="129"/>
      <c r="AO176" s="29">
        <v>0.95</v>
      </c>
      <c r="AP176" s="29">
        <v>4.5999999999999996</v>
      </c>
      <c r="AQ176" s="29">
        <v>0.12</v>
      </c>
      <c r="AR176" s="29">
        <v>3.7999999999999999E-2</v>
      </c>
      <c r="AS176" s="29">
        <v>0.37</v>
      </c>
      <c r="AT176" s="29">
        <v>3.2000000000000001E-2</v>
      </c>
      <c r="AU176" s="29">
        <v>1.4E-2</v>
      </c>
      <c r="AV176" s="29">
        <v>210</v>
      </c>
      <c r="AW176" s="29">
        <v>660</v>
      </c>
      <c r="AX176" s="29">
        <v>5.5</v>
      </c>
      <c r="AY176" s="29">
        <v>158</v>
      </c>
      <c r="AZ176" s="85">
        <v>8.1300000000000008</v>
      </c>
      <c r="BA176" s="129"/>
      <c r="BB176" s="29">
        <v>0.75</v>
      </c>
      <c r="BC176" s="29">
        <v>4.4000000000000004</v>
      </c>
      <c r="BD176" s="29">
        <v>0.15</v>
      </c>
      <c r="BE176" s="29">
        <v>0.16</v>
      </c>
      <c r="BF176" s="29">
        <v>0.42</v>
      </c>
      <c r="BG176" s="29">
        <v>8.1000000000000003E-2</v>
      </c>
      <c r="BH176" s="29">
        <v>5.0999999999999997E-2</v>
      </c>
      <c r="BI176" s="29">
        <v>260</v>
      </c>
      <c r="BJ176" s="29">
        <v>700</v>
      </c>
      <c r="BK176" s="29">
        <v>5.9</v>
      </c>
      <c r="BL176" s="29">
        <v>7670</v>
      </c>
      <c r="BM176" s="85">
        <v>7.87</v>
      </c>
    </row>
    <row r="177" spans="1:65" x14ac:dyDescent="0.25">
      <c r="A177" s="139">
        <v>43782</v>
      </c>
      <c r="B177" s="132"/>
      <c r="C177" s="74">
        <v>16</v>
      </c>
      <c r="D177" s="84">
        <v>86</v>
      </c>
      <c r="E177" s="84">
        <v>1.2</v>
      </c>
      <c r="F177" s="84">
        <v>20</v>
      </c>
      <c r="G177" s="29">
        <v>28</v>
      </c>
      <c r="H177" s="29">
        <v>8.1</v>
      </c>
      <c r="I177" s="29">
        <v>5.9</v>
      </c>
      <c r="J177" s="29">
        <v>1200</v>
      </c>
      <c r="K177" s="29">
        <v>6100</v>
      </c>
      <c r="L177" s="29">
        <v>65</v>
      </c>
      <c r="M177" s="29">
        <v>726</v>
      </c>
      <c r="N177" s="85">
        <v>8.83</v>
      </c>
      <c r="O177" s="129"/>
      <c r="P177" s="29">
        <v>1.3</v>
      </c>
      <c r="Q177" s="29">
        <v>1</v>
      </c>
      <c r="R177" s="29">
        <v>3.3</v>
      </c>
      <c r="S177" s="29">
        <v>18</v>
      </c>
      <c r="T177" s="29">
        <v>18</v>
      </c>
      <c r="U177" s="29">
        <v>6.9</v>
      </c>
      <c r="V177" s="29">
        <v>5.6</v>
      </c>
      <c r="W177" s="29">
        <v>1.6</v>
      </c>
      <c r="X177" s="29">
        <v>1.6</v>
      </c>
      <c r="Y177" s="29">
        <v>0.3</v>
      </c>
      <c r="Z177" s="29">
        <v>710</v>
      </c>
      <c r="AA177" s="85">
        <v>8.3699999999999992</v>
      </c>
      <c r="AB177" s="217">
        <f t="shared" si="31"/>
        <v>3.28</v>
      </c>
      <c r="AC177" s="185">
        <f t="shared" si="32"/>
        <v>2.0499999999999998</v>
      </c>
      <c r="AD177" s="186">
        <f t="shared" si="33"/>
        <v>11.089999999999998</v>
      </c>
      <c r="AE177" s="185">
        <f t="shared" si="34"/>
        <v>5.4212500000000006</v>
      </c>
      <c r="AF177" s="186">
        <f t="shared" si="35"/>
        <v>481.99999999999994</v>
      </c>
      <c r="AG177" s="187">
        <f t="shared" si="36"/>
        <v>172.04999999999995</v>
      </c>
      <c r="AH177" s="185">
        <f t="shared" si="37"/>
        <v>16.600000000000001</v>
      </c>
      <c r="AI177" s="185">
        <f t="shared" si="38"/>
        <v>7.155125</v>
      </c>
      <c r="AJ177" s="186">
        <f t="shared" si="39"/>
        <v>16.600000000000001</v>
      </c>
      <c r="AK177" s="187">
        <f t="shared" si="40"/>
        <v>7.57</v>
      </c>
      <c r="AL177" s="185">
        <f t="shared" si="41"/>
        <v>10.3</v>
      </c>
      <c r="AM177" s="188">
        <f t="shared" si="42"/>
        <v>7.3500000000000005</v>
      </c>
      <c r="AN177" s="129"/>
      <c r="AO177" s="29">
        <v>0.5</v>
      </c>
      <c r="AP177" s="29">
        <v>8</v>
      </c>
      <c r="AQ177" s="29">
        <v>1.9E-2</v>
      </c>
      <c r="AR177" s="29">
        <v>5.3999999999999999E-2</v>
      </c>
      <c r="AS177" s="29">
        <v>0.42</v>
      </c>
      <c r="AT177" s="29">
        <v>2.7E-2</v>
      </c>
      <c r="AU177" s="29">
        <v>0.01</v>
      </c>
      <c r="AV177" s="29">
        <v>68</v>
      </c>
      <c r="AW177" s="29">
        <v>200</v>
      </c>
      <c r="AX177" s="29">
        <v>3.6</v>
      </c>
      <c r="AY177" s="29">
        <v>343</v>
      </c>
      <c r="AZ177" s="85">
        <v>8.42</v>
      </c>
      <c r="BA177" s="129"/>
      <c r="BB177" s="29">
        <v>0.89</v>
      </c>
      <c r="BC177" s="29">
        <v>25</v>
      </c>
      <c r="BD177" s="29">
        <v>9.0999999999999998E-2</v>
      </c>
      <c r="BE177" s="29">
        <v>0.53</v>
      </c>
      <c r="BF177" s="29">
        <v>0.82</v>
      </c>
      <c r="BG177" s="29">
        <v>0.2</v>
      </c>
      <c r="BH177" s="29">
        <v>0.19</v>
      </c>
      <c r="BI177" s="29">
        <v>62</v>
      </c>
      <c r="BJ177" s="29">
        <v>36</v>
      </c>
      <c r="BK177" s="29">
        <v>1.8</v>
      </c>
      <c r="BL177" s="29">
        <v>3380</v>
      </c>
      <c r="BM177" s="85">
        <v>8.17</v>
      </c>
    </row>
    <row r="178" spans="1:65" x14ac:dyDescent="0.25">
      <c r="A178" s="139">
        <v>43804</v>
      </c>
      <c r="B178" s="132"/>
      <c r="C178" s="74">
        <v>21</v>
      </c>
      <c r="D178" s="84">
        <v>52</v>
      </c>
      <c r="E178" s="84">
        <v>0.28999999999999998</v>
      </c>
      <c r="F178" s="84">
        <v>12</v>
      </c>
      <c r="G178" s="29">
        <v>18</v>
      </c>
      <c r="H178" s="29">
        <v>8.3000000000000007</v>
      </c>
      <c r="I178" s="29">
        <v>5.2</v>
      </c>
      <c r="J178" s="29">
        <v>2300</v>
      </c>
      <c r="K178" s="29">
        <v>16000</v>
      </c>
      <c r="L178" s="29">
        <v>45</v>
      </c>
      <c r="M178" s="29">
        <v>769</v>
      </c>
      <c r="N178" s="85">
        <v>8.23</v>
      </c>
      <c r="O178" s="129"/>
      <c r="P178" s="29">
        <v>0.93</v>
      </c>
      <c r="Q178" s="29">
        <v>1</v>
      </c>
      <c r="R178" s="29">
        <v>0.41</v>
      </c>
      <c r="S178" s="29">
        <v>12</v>
      </c>
      <c r="T178" s="29">
        <v>12</v>
      </c>
      <c r="U178" s="29">
        <v>8</v>
      </c>
      <c r="V178" s="29">
        <v>6.5</v>
      </c>
      <c r="W178" s="29">
        <v>1.6</v>
      </c>
      <c r="X178" s="29">
        <v>1.6</v>
      </c>
      <c r="Y178" s="29">
        <v>0.35</v>
      </c>
      <c r="Z178" s="29">
        <v>1259</v>
      </c>
      <c r="AA178" s="85"/>
      <c r="AB178" s="217">
        <f t="shared" si="31"/>
        <v>3.28</v>
      </c>
      <c r="AC178" s="185">
        <f t="shared" si="32"/>
        <v>1.8250000000000002</v>
      </c>
      <c r="AD178" s="186">
        <f t="shared" si="33"/>
        <v>11.089999999999998</v>
      </c>
      <c r="AE178" s="185">
        <f t="shared" si="34"/>
        <v>5.42875</v>
      </c>
      <c r="AF178" s="186">
        <f t="shared" si="35"/>
        <v>390.99999999999994</v>
      </c>
      <c r="AG178" s="187">
        <f t="shared" si="36"/>
        <v>121.00000000000001</v>
      </c>
      <c r="AH178" s="185">
        <f t="shared" si="37"/>
        <v>16.600000000000001</v>
      </c>
      <c r="AI178" s="185">
        <f t="shared" si="38"/>
        <v>8.605125000000001</v>
      </c>
      <c r="AJ178" s="186">
        <f t="shared" si="39"/>
        <v>16.600000000000001</v>
      </c>
      <c r="AK178" s="187">
        <f t="shared" si="40"/>
        <v>8.9074999999999989</v>
      </c>
      <c r="AL178" s="185">
        <f t="shared" si="41"/>
        <v>9.65</v>
      </c>
      <c r="AM178" s="188">
        <f t="shared" si="42"/>
        <v>6.9750000000000005</v>
      </c>
      <c r="AN178" s="129"/>
      <c r="AO178" s="29">
        <v>0.5</v>
      </c>
      <c r="AP178" s="29">
        <v>13</v>
      </c>
      <c r="AQ178" s="29">
        <v>8.3999999999999995E-3</v>
      </c>
      <c r="AR178" s="29">
        <v>7.1999999999999995E-2</v>
      </c>
      <c r="AS178" s="29">
        <v>0.55000000000000004</v>
      </c>
      <c r="AT178" s="29">
        <v>7.0000000000000007E-2</v>
      </c>
      <c r="AU178" s="29">
        <v>2.1000000000000001E-2</v>
      </c>
      <c r="AV178" s="29">
        <v>2000</v>
      </c>
      <c r="AW178" s="29">
        <v>12000</v>
      </c>
      <c r="AX178" s="29">
        <v>4.4000000000000004</v>
      </c>
      <c r="AY178" s="29">
        <v>4260</v>
      </c>
      <c r="AZ178" s="85">
        <v>7.82</v>
      </c>
      <c r="BA178" s="129"/>
      <c r="BB178" s="29">
        <v>1.7</v>
      </c>
      <c r="BC178" s="29">
        <v>88</v>
      </c>
      <c r="BD178" s="29">
        <v>2.8000000000000001E-2</v>
      </c>
      <c r="BE178" s="29">
        <v>0.12</v>
      </c>
      <c r="BF178" s="29">
        <v>0.64</v>
      </c>
      <c r="BG178" s="29">
        <v>0.17</v>
      </c>
      <c r="BH178" s="29">
        <v>0.17</v>
      </c>
      <c r="BI178" s="29">
        <v>2300</v>
      </c>
      <c r="BJ178" s="29">
        <v>1500</v>
      </c>
      <c r="BK178" s="29">
        <v>2.8</v>
      </c>
      <c r="BL178" s="29">
        <v>35300</v>
      </c>
      <c r="BM178" s="85">
        <v>7.89</v>
      </c>
    </row>
    <row r="179" spans="1:65" x14ac:dyDescent="0.25">
      <c r="A179" s="139">
        <v>43818</v>
      </c>
      <c r="B179" s="132"/>
      <c r="C179" s="74">
        <v>22</v>
      </c>
      <c r="D179" s="84">
        <v>73</v>
      </c>
      <c r="E179" s="84">
        <v>4.7</v>
      </c>
      <c r="F179" s="84">
        <v>0.23</v>
      </c>
      <c r="G179" s="29">
        <v>9.4</v>
      </c>
      <c r="H179" s="29">
        <v>7.4</v>
      </c>
      <c r="I179" s="29">
        <v>4.5999999999999996</v>
      </c>
      <c r="J179" s="29">
        <v>7900</v>
      </c>
      <c r="K179" s="29">
        <v>29000</v>
      </c>
      <c r="L179" s="29">
        <v>45</v>
      </c>
      <c r="M179" s="29">
        <v>683</v>
      </c>
      <c r="N179" s="85">
        <v>8.01</v>
      </c>
      <c r="O179" s="129"/>
      <c r="P179" s="29">
        <v>0.5</v>
      </c>
      <c r="Q179" s="29">
        <v>1.8</v>
      </c>
      <c r="R179" s="29">
        <v>5.6</v>
      </c>
      <c r="S179" s="29">
        <v>5.8000000000000003E-2</v>
      </c>
      <c r="T179" s="29">
        <v>1.3</v>
      </c>
      <c r="U179" s="29">
        <v>5.8</v>
      </c>
      <c r="V179" s="29">
        <v>5</v>
      </c>
      <c r="W179" s="29">
        <v>1.6</v>
      </c>
      <c r="X179" s="29">
        <v>1.6</v>
      </c>
      <c r="Y179" s="29">
        <v>0.5</v>
      </c>
      <c r="Z179" s="29">
        <v>687</v>
      </c>
      <c r="AA179" s="85">
        <v>7.86</v>
      </c>
      <c r="AB179" s="217">
        <f t="shared" si="31"/>
        <v>2.2399999999999998</v>
      </c>
      <c r="AC179" s="185">
        <f t="shared" si="32"/>
        <v>1.5</v>
      </c>
      <c r="AD179" s="186">
        <f t="shared" si="33"/>
        <v>11.089999999999998</v>
      </c>
      <c r="AE179" s="185">
        <f t="shared" si="34"/>
        <v>4.61625</v>
      </c>
      <c r="AF179" s="186">
        <f t="shared" si="35"/>
        <v>215.99999999999989</v>
      </c>
      <c r="AG179" s="187">
        <f t="shared" si="36"/>
        <v>86.200000000000017</v>
      </c>
      <c r="AH179" s="185">
        <f t="shared" si="37"/>
        <v>16.600000000000001</v>
      </c>
      <c r="AI179" s="185">
        <f t="shared" si="38"/>
        <v>8.5623750000000012</v>
      </c>
      <c r="AJ179" s="186">
        <f t="shared" si="39"/>
        <v>16.600000000000001</v>
      </c>
      <c r="AK179" s="187">
        <f t="shared" si="40"/>
        <v>8.8574999999999999</v>
      </c>
      <c r="AL179" s="185">
        <f t="shared" si="41"/>
        <v>8.94</v>
      </c>
      <c r="AM179" s="188">
        <f t="shared" si="42"/>
        <v>6.4499999999999993</v>
      </c>
      <c r="AN179" s="129"/>
      <c r="AO179" s="29">
        <v>0.5</v>
      </c>
      <c r="AP179" s="29">
        <v>17</v>
      </c>
      <c r="AQ179" s="29">
        <v>4.2000000000000003E-2</v>
      </c>
      <c r="AR179" s="29">
        <v>0.04</v>
      </c>
      <c r="AS179" s="29">
        <v>0.46</v>
      </c>
      <c r="AT179" s="29">
        <v>4.4999999999999998E-2</v>
      </c>
      <c r="AU179" s="29">
        <v>2.9000000000000001E-2</v>
      </c>
      <c r="AV179" s="29">
        <v>620</v>
      </c>
      <c r="AW179" s="29">
        <v>250</v>
      </c>
      <c r="AX179" s="29">
        <v>2.9</v>
      </c>
      <c r="AY179" s="29">
        <v>11450</v>
      </c>
      <c r="AZ179" s="85">
        <v>7.11</v>
      </c>
      <c r="BA179" s="129"/>
      <c r="BB179" s="29">
        <v>0.79</v>
      </c>
      <c r="BC179" s="29">
        <v>54</v>
      </c>
      <c r="BD179" s="29">
        <v>0.14000000000000001</v>
      </c>
      <c r="BE179" s="29">
        <v>3.6999999999999998E-2</v>
      </c>
      <c r="BF179" s="29">
        <v>0.43</v>
      </c>
      <c r="BG179" s="29">
        <v>0.12</v>
      </c>
      <c r="BH179" s="29">
        <v>0.13</v>
      </c>
      <c r="BI179" s="29">
        <v>840</v>
      </c>
      <c r="BJ179" s="29">
        <v>670</v>
      </c>
      <c r="BK179" s="29">
        <v>6.9</v>
      </c>
      <c r="BL179" s="29">
        <v>38200</v>
      </c>
      <c r="BM179" s="85">
        <v>7.48</v>
      </c>
    </row>
    <row r="180" spans="1:65" x14ac:dyDescent="0.25">
      <c r="A180" s="139">
        <v>43822</v>
      </c>
      <c r="B180" s="132"/>
      <c r="C180" s="74">
        <v>30</v>
      </c>
      <c r="D180" s="84">
        <v>82</v>
      </c>
      <c r="E180" s="84">
        <v>5.2</v>
      </c>
      <c r="F180" s="84">
        <v>0.14000000000000001</v>
      </c>
      <c r="G180" s="29">
        <v>9.6</v>
      </c>
      <c r="H180" s="29">
        <v>6.3</v>
      </c>
      <c r="I180" s="29">
        <v>3.8</v>
      </c>
      <c r="J180" s="29">
        <v>2400</v>
      </c>
      <c r="K180" s="29">
        <v>13000</v>
      </c>
      <c r="L180" s="29">
        <v>55</v>
      </c>
      <c r="M180" s="29">
        <v>687</v>
      </c>
      <c r="N180" s="85">
        <v>8.81</v>
      </c>
      <c r="O180" s="129"/>
      <c r="P180" s="29">
        <v>0.84</v>
      </c>
      <c r="Q180" s="29">
        <v>1</v>
      </c>
      <c r="R180" s="29">
        <v>5.2</v>
      </c>
      <c r="S180" s="29">
        <v>0.15</v>
      </c>
      <c r="T180" s="29">
        <v>1.1000000000000001</v>
      </c>
      <c r="U180" s="29">
        <v>5.9</v>
      </c>
      <c r="V180" s="29">
        <v>5.2</v>
      </c>
      <c r="W180" s="29">
        <v>1.6</v>
      </c>
      <c r="X180" s="29">
        <v>1.6</v>
      </c>
      <c r="Y180" s="29">
        <v>1.3</v>
      </c>
      <c r="Z180" s="29">
        <v>696</v>
      </c>
      <c r="AA180" s="85">
        <v>8.44</v>
      </c>
      <c r="AB180" s="217">
        <f t="shared" si="31"/>
        <v>2.2399999999999998</v>
      </c>
      <c r="AC180" s="185">
        <f t="shared" si="32"/>
        <v>1.4500000000000002</v>
      </c>
      <c r="AD180" s="186">
        <f t="shared" si="33"/>
        <v>11.089999999999998</v>
      </c>
      <c r="AE180" s="185">
        <f t="shared" si="34"/>
        <v>4.6212499999999999</v>
      </c>
      <c r="AF180" s="186">
        <f t="shared" si="35"/>
        <v>10.119999999999994</v>
      </c>
      <c r="AG180" s="187">
        <f t="shared" si="36"/>
        <v>5.1500000000000012</v>
      </c>
      <c r="AH180" s="185">
        <f t="shared" si="37"/>
        <v>16.600000000000001</v>
      </c>
      <c r="AI180" s="185">
        <f t="shared" si="38"/>
        <v>8.5311250000000012</v>
      </c>
      <c r="AJ180" s="186">
        <f t="shared" si="39"/>
        <v>16.600000000000001</v>
      </c>
      <c r="AK180" s="187">
        <f t="shared" si="40"/>
        <v>8.8199999999999985</v>
      </c>
      <c r="AL180" s="185">
        <f t="shared" si="41"/>
        <v>8.2099999999999991</v>
      </c>
      <c r="AM180" s="188">
        <f t="shared" si="42"/>
        <v>5.9999999999999991</v>
      </c>
      <c r="AN180" s="129"/>
      <c r="AO180" s="29">
        <v>1.5</v>
      </c>
      <c r="AP180" s="29">
        <v>32</v>
      </c>
      <c r="AQ180" s="29">
        <v>0.46</v>
      </c>
      <c r="AR180" s="29">
        <v>3.7999999999999999E-2</v>
      </c>
      <c r="AS180" s="29">
        <v>0.42</v>
      </c>
      <c r="AT180" s="29">
        <v>0.48</v>
      </c>
      <c r="AU180" s="29">
        <v>0.46</v>
      </c>
      <c r="AV180" s="29">
        <v>50</v>
      </c>
      <c r="AW180" s="29">
        <v>18</v>
      </c>
      <c r="AX180" s="29">
        <v>2.5</v>
      </c>
      <c r="AY180" s="29">
        <v>38400</v>
      </c>
      <c r="AZ180" s="85">
        <v>8.02</v>
      </c>
      <c r="BA180" s="129"/>
      <c r="BB180" s="29">
        <v>1.1000000000000001</v>
      </c>
      <c r="BC180" s="29">
        <v>37</v>
      </c>
      <c r="BD180" s="29">
        <v>1.4999999999999999E-2</v>
      </c>
      <c r="BE180" s="29">
        <v>2.8000000000000001E-2</v>
      </c>
      <c r="BF180" s="29">
        <v>1</v>
      </c>
      <c r="BG180" s="29">
        <v>0.04</v>
      </c>
      <c r="BH180" s="29">
        <v>3.4000000000000002E-2</v>
      </c>
      <c r="BI180" s="29">
        <v>140</v>
      </c>
      <c r="BJ180" s="29">
        <v>62</v>
      </c>
      <c r="BK180" s="29">
        <v>3.2</v>
      </c>
      <c r="BL180" s="29">
        <v>47500</v>
      </c>
      <c r="BM180" s="85">
        <v>8.02</v>
      </c>
    </row>
    <row r="181" spans="1:65" x14ac:dyDescent="0.25">
      <c r="A181" s="139">
        <v>43833</v>
      </c>
      <c r="B181" s="132">
        <v>0.31597222222222221</v>
      </c>
      <c r="C181" s="74">
        <v>64</v>
      </c>
      <c r="D181" s="84">
        <v>80</v>
      </c>
      <c r="E181" s="84">
        <v>4.5</v>
      </c>
      <c r="F181" s="84">
        <v>80</v>
      </c>
      <c r="G181" s="29">
        <v>9.6</v>
      </c>
      <c r="H181" s="29">
        <v>10</v>
      </c>
      <c r="I181" s="29">
        <v>9.6999999999999993</v>
      </c>
      <c r="J181" s="29">
        <v>21000</v>
      </c>
      <c r="K181" s="29">
        <v>46000</v>
      </c>
      <c r="L181" s="29">
        <v>50</v>
      </c>
      <c r="M181" s="29">
        <v>912</v>
      </c>
      <c r="N181" s="85">
        <v>7.48</v>
      </c>
      <c r="O181" s="129">
        <v>0.3125</v>
      </c>
      <c r="P181" s="29">
        <v>3.5</v>
      </c>
      <c r="Q181" s="29">
        <v>0.5</v>
      </c>
      <c r="R181" s="29">
        <v>12</v>
      </c>
      <c r="S181" s="138">
        <v>4.7</v>
      </c>
      <c r="T181" s="29">
        <v>7.9</v>
      </c>
      <c r="U181" s="29">
        <v>8.4</v>
      </c>
      <c r="V181" s="29">
        <v>8.1</v>
      </c>
      <c r="W181" s="29">
        <v>9.8000000000000007</v>
      </c>
      <c r="X181" s="29">
        <v>36</v>
      </c>
      <c r="Y181" s="29">
        <v>0.45</v>
      </c>
      <c r="Z181" s="29">
        <v>832</v>
      </c>
      <c r="AA181" s="85">
        <v>7.33</v>
      </c>
      <c r="AB181" s="217">
        <f t="shared" si="31"/>
        <v>2.1599999999999993</v>
      </c>
      <c r="AC181" s="185">
        <f t="shared" si="32"/>
        <v>1.3444444444444446</v>
      </c>
      <c r="AD181" s="186">
        <f t="shared" si="33"/>
        <v>9.959999999999992</v>
      </c>
      <c r="AE181" s="185">
        <f t="shared" si="34"/>
        <v>4.4966666666666661</v>
      </c>
      <c r="AF181" s="186">
        <f t="shared" si="35"/>
        <v>31.199999999999996</v>
      </c>
      <c r="AG181" s="187">
        <f t="shared" si="36"/>
        <v>8.5777777777777793</v>
      </c>
      <c r="AH181" s="185">
        <f t="shared" si="37"/>
        <v>16.399999999999999</v>
      </c>
      <c r="AI181" s="185">
        <f t="shared" si="38"/>
        <v>8.105444444444446</v>
      </c>
      <c r="AJ181" s="186">
        <f t="shared" si="39"/>
        <v>16.399999999999999</v>
      </c>
      <c r="AK181" s="187">
        <f t="shared" si="40"/>
        <v>8.7177777777777763</v>
      </c>
      <c r="AL181" s="185">
        <f t="shared" si="41"/>
        <v>8.4599999999999991</v>
      </c>
      <c r="AM181" s="188">
        <f t="shared" si="42"/>
        <v>6.2666666666666657</v>
      </c>
      <c r="AN181" s="129">
        <v>0.31944444444444448</v>
      </c>
      <c r="AO181" s="29">
        <v>1.6</v>
      </c>
      <c r="AP181" s="29">
        <v>11</v>
      </c>
      <c r="AQ181" s="29">
        <v>1.5</v>
      </c>
      <c r="AR181" s="29">
        <v>0.37</v>
      </c>
      <c r="AS181" s="29">
        <v>1</v>
      </c>
      <c r="AT181" s="29">
        <v>1.2</v>
      </c>
      <c r="AU181" s="29">
        <v>1.8</v>
      </c>
      <c r="AV181" s="29">
        <v>300</v>
      </c>
      <c r="AW181" s="29">
        <v>360</v>
      </c>
      <c r="AX181" s="29">
        <v>1.7</v>
      </c>
      <c r="AY181" s="29">
        <v>33300</v>
      </c>
      <c r="AZ181" s="85">
        <v>7.83</v>
      </c>
      <c r="BA181" s="129">
        <v>0.3298611111111111</v>
      </c>
      <c r="BB181" s="29">
        <v>3.1</v>
      </c>
      <c r="BC181" s="29">
        <v>39</v>
      </c>
      <c r="BD181" s="29">
        <v>1.3</v>
      </c>
      <c r="BE181" s="29">
        <v>0.52</v>
      </c>
      <c r="BF181" s="29">
        <v>1.4</v>
      </c>
      <c r="BG181" s="29">
        <v>1.3</v>
      </c>
      <c r="BH181" s="29">
        <v>1</v>
      </c>
      <c r="BI181" s="29">
        <v>100</v>
      </c>
      <c r="BJ181" s="29">
        <v>88</v>
      </c>
      <c r="BK181" s="29">
        <v>3.1</v>
      </c>
      <c r="BL181" s="29">
        <v>37600</v>
      </c>
      <c r="BM181" s="85">
        <v>8.07</v>
      </c>
    </row>
    <row r="182" spans="1:65" x14ac:dyDescent="0.25">
      <c r="A182" s="139">
        <v>43840</v>
      </c>
      <c r="B182" s="132">
        <v>0.55555555555555558</v>
      </c>
      <c r="C182" s="74">
        <v>57</v>
      </c>
      <c r="D182" s="84">
        <v>95</v>
      </c>
      <c r="E182" s="84">
        <v>4.3</v>
      </c>
      <c r="F182" s="84">
        <v>95</v>
      </c>
      <c r="G182" s="29">
        <v>28</v>
      </c>
      <c r="H182" s="29">
        <v>12</v>
      </c>
      <c r="I182" s="29">
        <v>9.1</v>
      </c>
      <c r="J182" s="29">
        <v>11000</v>
      </c>
      <c r="K182" s="29">
        <v>16000</v>
      </c>
      <c r="L182" s="29">
        <v>60</v>
      </c>
      <c r="M182" s="29">
        <v>932</v>
      </c>
      <c r="N182" s="85">
        <v>7.57</v>
      </c>
      <c r="O182" s="129">
        <v>0.54861111111111105</v>
      </c>
      <c r="P182" s="29">
        <v>4.0999999999999996</v>
      </c>
      <c r="Q182" s="29">
        <v>3</v>
      </c>
      <c r="R182" s="29">
        <v>11</v>
      </c>
      <c r="S182" s="138">
        <v>11</v>
      </c>
      <c r="T182" s="29">
        <v>12</v>
      </c>
      <c r="U182" s="29">
        <v>10</v>
      </c>
      <c r="V182" s="29">
        <v>9.6999999999999993</v>
      </c>
      <c r="W182" s="29">
        <v>4.9000000000000004</v>
      </c>
      <c r="X182" s="29">
        <v>46</v>
      </c>
      <c r="Y182" s="29">
        <v>0.25</v>
      </c>
      <c r="Z182" s="29">
        <v>1251</v>
      </c>
      <c r="AA182" s="85">
        <v>7.48</v>
      </c>
      <c r="AB182" s="217">
        <f t="shared" si="31"/>
        <v>2.82</v>
      </c>
      <c r="AC182" s="185">
        <f t="shared" si="32"/>
        <v>1.5100000000000002</v>
      </c>
      <c r="AD182" s="186">
        <f t="shared" si="33"/>
        <v>8.8299999999999965</v>
      </c>
      <c r="AE182" s="185">
        <f t="shared" si="34"/>
        <v>4.4569999999999999</v>
      </c>
      <c r="AF182" s="186">
        <f t="shared" si="35"/>
        <v>37</v>
      </c>
      <c r="AG182" s="187">
        <f t="shared" si="36"/>
        <v>12.320000000000002</v>
      </c>
      <c r="AH182" s="185">
        <f t="shared" si="37"/>
        <v>16.2</v>
      </c>
      <c r="AI182" s="185">
        <f t="shared" si="38"/>
        <v>8.3949000000000016</v>
      </c>
      <c r="AJ182" s="186">
        <f t="shared" si="39"/>
        <v>16.2</v>
      </c>
      <c r="AK182" s="187">
        <f t="shared" si="40"/>
        <v>9.0459999999999994</v>
      </c>
      <c r="AL182" s="185">
        <f t="shared" si="41"/>
        <v>8.8299999999999983</v>
      </c>
      <c r="AM182" s="188">
        <f t="shared" si="42"/>
        <v>6.6399999999999988</v>
      </c>
      <c r="AN182" s="129">
        <v>0.5625</v>
      </c>
      <c r="AO182" s="29">
        <v>2.2999999999999998</v>
      </c>
      <c r="AP182" s="29">
        <v>56</v>
      </c>
      <c r="AQ182" s="29">
        <v>0.4</v>
      </c>
      <c r="AR182" s="29">
        <v>0.39</v>
      </c>
      <c r="AS182" s="29">
        <v>0.95</v>
      </c>
      <c r="AT182" s="29">
        <v>0.62</v>
      </c>
      <c r="AU182" s="29">
        <v>5</v>
      </c>
      <c r="AV182" s="29">
        <v>78</v>
      </c>
      <c r="AW182" s="29">
        <v>160</v>
      </c>
      <c r="AX182" s="29">
        <v>2.6</v>
      </c>
      <c r="AY182" s="29">
        <v>41300</v>
      </c>
      <c r="AZ182" s="85">
        <v>7.65</v>
      </c>
      <c r="BA182" s="129">
        <v>0.55902777777777779</v>
      </c>
      <c r="BB182" s="29">
        <v>1.4</v>
      </c>
      <c r="BC182" s="29">
        <v>46</v>
      </c>
      <c r="BD182" s="29">
        <v>0.48</v>
      </c>
      <c r="BE182" s="29">
        <v>0.48</v>
      </c>
      <c r="BF182" s="29">
        <v>2.6</v>
      </c>
      <c r="BG182" s="29">
        <v>0.52</v>
      </c>
      <c r="BH182" s="29">
        <v>0.46</v>
      </c>
      <c r="BI182" s="29">
        <v>6.6</v>
      </c>
      <c r="BJ182" s="29">
        <v>40</v>
      </c>
      <c r="BK182" s="29">
        <v>1.8</v>
      </c>
      <c r="BL182" s="29">
        <v>48700</v>
      </c>
      <c r="BM182" s="85">
        <v>7.87</v>
      </c>
    </row>
    <row r="183" spans="1:65" x14ac:dyDescent="0.25">
      <c r="A183" s="139">
        <v>43853</v>
      </c>
      <c r="B183" s="132">
        <v>0.60763888888888895</v>
      </c>
      <c r="C183" s="74">
        <v>55</v>
      </c>
      <c r="D183" s="84">
        <v>150</v>
      </c>
      <c r="E183" s="84">
        <v>11</v>
      </c>
      <c r="F183" s="84">
        <v>150</v>
      </c>
      <c r="G183" s="29">
        <v>17</v>
      </c>
      <c r="H183" s="29">
        <v>13</v>
      </c>
      <c r="I183" s="29">
        <v>0</v>
      </c>
      <c r="J183" s="29">
        <v>7900</v>
      </c>
      <c r="K183" s="29">
        <v>16000</v>
      </c>
      <c r="L183" s="29">
        <v>60</v>
      </c>
      <c r="M183" s="29">
        <v>898</v>
      </c>
      <c r="N183" s="85">
        <v>7.32</v>
      </c>
      <c r="O183" s="129">
        <v>0.60416666666666663</v>
      </c>
      <c r="P183" s="29">
        <v>3.7</v>
      </c>
      <c r="Q183" s="29">
        <v>3.2</v>
      </c>
      <c r="R183" s="29">
        <v>12</v>
      </c>
      <c r="S183" s="138">
        <v>0.5</v>
      </c>
      <c r="T183" s="29">
        <v>1.4</v>
      </c>
      <c r="U183" s="29">
        <v>10</v>
      </c>
      <c r="V183" s="29">
        <v>9.1999999999999993</v>
      </c>
      <c r="W183" s="29">
        <v>0.8</v>
      </c>
      <c r="X183" s="29">
        <v>4.9000000000000004</v>
      </c>
      <c r="Y183" s="29">
        <v>0.15</v>
      </c>
      <c r="Z183" s="29">
        <v>893</v>
      </c>
      <c r="AA183" s="85">
        <v>7.31</v>
      </c>
      <c r="AB183" s="217">
        <f t="shared" si="31"/>
        <v>3</v>
      </c>
      <c r="AC183" s="185">
        <f t="shared" si="32"/>
        <v>1.6636363636363638</v>
      </c>
      <c r="AD183" s="186">
        <f t="shared" si="33"/>
        <v>7.7</v>
      </c>
      <c r="AE183" s="185">
        <f t="shared" si="34"/>
        <v>4.3881818181818186</v>
      </c>
      <c r="AF183" s="186">
        <f t="shared" si="35"/>
        <v>36</v>
      </c>
      <c r="AG183" s="187">
        <f t="shared" si="36"/>
        <v>11.645454545454548</v>
      </c>
      <c r="AH183" s="185">
        <f t="shared" si="37"/>
        <v>16</v>
      </c>
      <c r="AI183" s="185">
        <f t="shared" si="38"/>
        <v>7.6771818181818192</v>
      </c>
      <c r="AJ183" s="186">
        <f t="shared" si="39"/>
        <v>16</v>
      </c>
      <c r="AK183" s="187">
        <f t="shared" si="40"/>
        <v>8.3509090909090915</v>
      </c>
      <c r="AL183" s="185">
        <f t="shared" si="41"/>
        <v>10</v>
      </c>
      <c r="AM183" s="188">
        <f t="shared" si="42"/>
        <v>6.9454545454545444</v>
      </c>
      <c r="AN183" s="129">
        <v>0.61111111111111105</v>
      </c>
      <c r="AO183" s="29">
        <v>0.83</v>
      </c>
      <c r="AP183" s="29">
        <v>24</v>
      </c>
      <c r="AQ183" s="29">
        <v>4.3</v>
      </c>
      <c r="AR183" s="29">
        <v>0.17</v>
      </c>
      <c r="AS183" s="29">
        <v>1.1000000000000001</v>
      </c>
      <c r="AT183" s="29">
        <v>3.7</v>
      </c>
      <c r="AU183" s="29">
        <v>0</v>
      </c>
      <c r="AV183" s="29">
        <v>0.8</v>
      </c>
      <c r="AW183" s="29">
        <v>290</v>
      </c>
      <c r="AX183" s="29">
        <v>1.1000000000000001</v>
      </c>
      <c r="AY183" s="29">
        <v>25600</v>
      </c>
      <c r="AZ183" s="85">
        <v>7.3</v>
      </c>
      <c r="BA183" s="129">
        <v>0.625</v>
      </c>
      <c r="BB183" s="29">
        <v>1.9</v>
      </c>
      <c r="BC183" s="29">
        <v>52</v>
      </c>
      <c r="BD183" s="29">
        <v>0.89</v>
      </c>
      <c r="BE183" s="29">
        <v>6.3E-2</v>
      </c>
      <c r="BF183" s="29">
        <v>0.59</v>
      </c>
      <c r="BG183" s="29">
        <v>0.97</v>
      </c>
      <c r="BH183" s="29">
        <v>0.76</v>
      </c>
      <c r="BI183" s="29">
        <v>11</v>
      </c>
      <c r="BJ183" s="29">
        <v>140</v>
      </c>
      <c r="BK183" s="29">
        <v>1.8</v>
      </c>
      <c r="BL183" s="29">
        <v>44600</v>
      </c>
      <c r="BM183" s="85">
        <v>7.42</v>
      </c>
    </row>
    <row r="184" spans="1:65" x14ac:dyDescent="0.25">
      <c r="A184" s="139">
        <v>43859</v>
      </c>
      <c r="B184" s="132">
        <v>0.65277777777777779</v>
      </c>
      <c r="C184" s="74">
        <v>40</v>
      </c>
      <c r="D184" s="84">
        <v>130</v>
      </c>
      <c r="E184" s="84">
        <v>12</v>
      </c>
      <c r="F184" s="84">
        <v>130</v>
      </c>
      <c r="G184" s="29">
        <v>22</v>
      </c>
      <c r="H184" s="29">
        <v>12</v>
      </c>
      <c r="I184" s="29">
        <v>0</v>
      </c>
      <c r="J184" s="29">
        <v>3600</v>
      </c>
      <c r="K184" s="29">
        <v>4800</v>
      </c>
      <c r="L184" s="29">
        <v>70</v>
      </c>
      <c r="M184" s="29">
        <v>957</v>
      </c>
      <c r="N184" s="85">
        <v>7.88</v>
      </c>
      <c r="O184" s="129">
        <v>0.65972222222222221</v>
      </c>
      <c r="P184" s="29">
        <v>1.8</v>
      </c>
      <c r="Q184" s="29">
        <v>0.5</v>
      </c>
      <c r="R184" s="29">
        <v>12</v>
      </c>
      <c r="S184" s="138">
        <v>8.1999999999999993</v>
      </c>
      <c r="T184" s="29">
        <v>10</v>
      </c>
      <c r="U184" s="29">
        <v>9.5</v>
      </c>
      <c r="V184" s="29">
        <v>9.6999999999999993</v>
      </c>
      <c r="W184" s="29">
        <v>0.8</v>
      </c>
      <c r="X184" s="29">
        <v>0.8</v>
      </c>
      <c r="Y184" s="29">
        <v>0.5</v>
      </c>
      <c r="Z184" s="29">
        <v>957</v>
      </c>
      <c r="AA184" s="85">
        <v>7.82</v>
      </c>
      <c r="AB184" s="217">
        <f t="shared" si="31"/>
        <v>3</v>
      </c>
      <c r="AC184" s="185">
        <f t="shared" si="32"/>
        <v>1.6181818181818182</v>
      </c>
      <c r="AD184" s="186">
        <f t="shared" si="33"/>
        <v>4.7</v>
      </c>
      <c r="AE184" s="185">
        <f t="shared" si="34"/>
        <v>2.8245454545454547</v>
      </c>
      <c r="AF184" s="186">
        <f t="shared" si="35"/>
        <v>36</v>
      </c>
      <c r="AG184" s="187">
        <f t="shared" si="36"/>
        <v>8.9909090909090921</v>
      </c>
      <c r="AH184" s="185">
        <f t="shared" si="37"/>
        <v>16</v>
      </c>
      <c r="AI184" s="185">
        <f t="shared" si="38"/>
        <v>7.3317272727272726</v>
      </c>
      <c r="AJ184" s="186">
        <f t="shared" si="39"/>
        <v>16</v>
      </c>
      <c r="AK184" s="187">
        <f t="shared" si="40"/>
        <v>8.1690909090909098</v>
      </c>
      <c r="AL184" s="185">
        <f t="shared" si="41"/>
        <v>10</v>
      </c>
      <c r="AM184" s="188">
        <f t="shared" si="42"/>
        <v>7.0181818181818167</v>
      </c>
      <c r="AN184" s="129">
        <v>0.66319444444444442</v>
      </c>
      <c r="AO184" s="29">
        <v>4</v>
      </c>
      <c r="AP184" s="29">
        <v>36</v>
      </c>
      <c r="AQ184" s="29">
        <v>2.1</v>
      </c>
      <c r="AR184" s="29">
        <v>0.76</v>
      </c>
      <c r="AS184" s="29">
        <v>2</v>
      </c>
      <c r="AT184" s="29">
        <v>1.8</v>
      </c>
      <c r="AU184" s="29">
        <v>0</v>
      </c>
      <c r="AV184" s="29">
        <v>710</v>
      </c>
      <c r="AW184" s="29">
        <v>910</v>
      </c>
      <c r="AX184" s="29">
        <v>22</v>
      </c>
      <c r="AY184" s="29">
        <v>22100</v>
      </c>
      <c r="AZ184" s="85">
        <v>7.3</v>
      </c>
      <c r="BA184" s="129">
        <v>0.67361111111111116</v>
      </c>
      <c r="BB184" s="29">
        <v>4.2</v>
      </c>
      <c r="BC184" s="29">
        <v>69</v>
      </c>
      <c r="BD184" s="29">
        <v>1.2999999999999999E-2</v>
      </c>
      <c r="BE184" s="29">
        <v>7.9000000000000001E-2</v>
      </c>
      <c r="BF184" s="29">
        <v>1.7</v>
      </c>
      <c r="BG184" s="29">
        <v>0.98</v>
      </c>
      <c r="BH184" s="29">
        <v>0.43</v>
      </c>
      <c r="BI184" s="29">
        <v>34</v>
      </c>
      <c r="BJ184" s="29">
        <v>96</v>
      </c>
      <c r="BK184" s="29">
        <v>5.9</v>
      </c>
      <c r="BL184" s="29">
        <v>48000</v>
      </c>
      <c r="BM184" s="85">
        <v>8.26</v>
      </c>
    </row>
    <row r="185" spans="1:65" x14ac:dyDescent="0.25">
      <c r="A185" s="139">
        <v>43864</v>
      </c>
      <c r="B185" s="132"/>
      <c r="C185" s="74">
        <v>24</v>
      </c>
      <c r="D185" s="84">
        <v>130</v>
      </c>
      <c r="E185" s="84">
        <v>11</v>
      </c>
      <c r="F185" s="84">
        <v>7</v>
      </c>
      <c r="G185" s="29">
        <v>16</v>
      </c>
      <c r="H185" s="29">
        <v>9.9</v>
      </c>
      <c r="I185" s="29">
        <v>9.3000000000000007</v>
      </c>
      <c r="J185" s="29">
        <v>2000</v>
      </c>
      <c r="K185" s="29">
        <v>6100</v>
      </c>
      <c r="L185" s="29">
        <v>50</v>
      </c>
      <c r="M185" s="29">
        <v>928</v>
      </c>
      <c r="N185" s="85">
        <v>7.53</v>
      </c>
      <c r="O185" s="129"/>
      <c r="P185" s="29">
        <v>5</v>
      </c>
      <c r="Q185" s="29">
        <v>3.2</v>
      </c>
      <c r="R185" s="29">
        <v>10</v>
      </c>
      <c r="S185" s="29">
        <v>4.7</v>
      </c>
      <c r="T185" s="29">
        <v>4.5999999999999996</v>
      </c>
      <c r="U185" s="29">
        <v>9.6</v>
      </c>
      <c r="V185" s="29">
        <v>9.1</v>
      </c>
      <c r="W185" s="29">
        <v>1.6</v>
      </c>
      <c r="X185" s="29">
        <v>1.6</v>
      </c>
      <c r="Y185" s="29">
        <v>0.45</v>
      </c>
      <c r="Z185" s="29">
        <v>941</v>
      </c>
      <c r="AA185" s="85">
        <v>7.72</v>
      </c>
      <c r="AB185" s="217">
        <f t="shared" si="31"/>
        <v>3.2</v>
      </c>
      <c r="AC185" s="185">
        <f t="shared" si="32"/>
        <v>1.6545454545454545</v>
      </c>
      <c r="AD185" s="186">
        <f t="shared" si="33"/>
        <v>5</v>
      </c>
      <c r="AE185" s="185">
        <f t="shared" si="34"/>
        <v>2.8518181818181816</v>
      </c>
      <c r="AF185" s="186">
        <f t="shared" si="35"/>
        <v>36</v>
      </c>
      <c r="AG185" s="187">
        <f t="shared" si="36"/>
        <v>8.9909090909090903</v>
      </c>
      <c r="AH185" s="185">
        <f t="shared" si="37"/>
        <v>16</v>
      </c>
      <c r="AI185" s="185">
        <f t="shared" si="38"/>
        <v>6.8499090909090912</v>
      </c>
      <c r="AJ185" s="186">
        <f t="shared" si="39"/>
        <v>16</v>
      </c>
      <c r="AK185" s="187">
        <f t="shared" si="40"/>
        <v>7.6963636363636363</v>
      </c>
      <c r="AL185" s="185">
        <f t="shared" si="41"/>
        <v>10</v>
      </c>
      <c r="AM185" s="188">
        <f t="shared" si="42"/>
        <v>7.4909090909090912</v>
      </c>
      <c r="AN185" s="129"/>
      <c r="AO185" s="29">
        <v>1.9</v>
      </c>
      <c r="AP185" s="29">
        <v>45</v>
      </c>
      <c r="AQ185" s="29">
        <v>1.0999999999999999E-2</v>
      </c>
      <c r="AR185" s="29">
        <v>0.37</v>
      </c>
      <c r="AS185" s="29">
        <v>0.3</v>
      </c>
      <c r="AT185" s="29">
        <v>0.22</v>
      </c>
      <c r="AU185" s="29">
        <v>0.17</v>
      </c>
      <c r="AV185" s="29">
        <v>120</v>
      </c>
      <c r="AW185" s="29">
        <v>420</v>
      </c>
      <c r="AX185" s="29">
        <v>1.7</v>
      </c>
      <c r="AY185" s="29">
        <v>35200</v>
      </c>
      <c r="AZ185" s="85">
        <v>7.26</v>
      </c>
      <c r="BA185" s="129"/>
      <c r="BB185" s="29">
        <v>3.6</v>
      </c>
      <c r="BC185" s="29">
        <v>62</v>
      </c>
      <c r="BD185" s="29">
        <v>5.8999999999999999E-3</v>
      </c>
      <c r="BE185" s="29">
        <v>0.52</v>
      </c>
      <c r="BF185" s="29">
        <v>0.28000000000000003</v>
      </c>
      <c r="BG185" s="29">
        <v>0.28000000000000003</v>
      </c>
      <c r="BH185" s="29">
        <v>0.27</v>
      </c>
      <c r="BI185" s="29">
        <v>200</v>
      </c>
      <c r="BJ185" s="29">
        <v>46</v>
      </c>
      <c r="BK185" s="29">
        <v>3.1</v>
      </c>
      <c r="BL185" s="29">
        <v>49100</v>
      </c>
      <c r="BM185" s="85">
        <v>7.71</v>
      </c>
    </row>
    <row r="186" spans="1:65" x14ac:dyDescent="0.25">
      <c r="A186" s="139">
        <v>43871</v>
      </c>
      <c r="B186" s="132"/>
      <c r="C186" s="74">
        <v>27</v>
      </c>
      <c r="D186" s="84">
        <v>130</v>
      </c>
      <c r="E186" s="84">
        <v>2.4</v>
      </c>
      <c r="F186" s="84">
        <v>12</v>
      </c>
      <c r="G186" s="29">
        <v>16</v>
      </c>
      <c r="H186" s="29">
        <v>11</v>
      </c>
      <c r="I186" s="29">
        <v>9.1999999999999993</v>
      </c>
      <c r="J186" s="29">
        <v>8900</v>
      </c>
      <c r="K186" s="29">
        <v>59000</v>
      </c>
      <c r="L186" s="29">
        <v>60</v>
      </c>
      <c r="M186" s="29">
        <v>920</v>
      </c>
      <c r="N186" s="85">
        <v>7.83</v>
      </c>
      <c r="O186" s="129"/>
      <c r="P186" s="29">
        <v>2.4</v>
      </c>
      <c r="Q186" s="29">
        <v>1</v>
      </c>
      <c r="R186" s="29">
        <v>2.2999999999999998</v>
      </c>
      <c r="S186" s="29">
        <v>11</v>
      </c>
      <c r="T186" s="29">
        <v>3.7</v>
      </c>
      <c r="U186" s="29">
        <v>9.6999999999999993</v>
      </c>
      <c r="V186" s="29">
        <v>9</v>
      </c>
      <c r="W186" s="29">
        <v>1.6</v>
      </c>
      <c r="X186" s="29">
        <v>1.6</v>
      </c>
      <c r="Y186" s="29">
        <v>0.25</v>
      </c>
      <c r="Z186" s="29">
        <v>1091</v>
      </c>
      <c r="AA186" s="85">
        <v>7.84</v>
      </c>
      <c r="AB186" s="217">
        <f t="shared" si="31"/>
        <v>3.2</v>
      </c>
      <c r="AC186" s="185">
        <f t="shared" si="32"/>
        <v>1.6545454545454545</v>
      </c>
      <c r="AD186" s="186">
        <f t="shared" si="33"/>
        <v>4.0999999999999996</v>
      </c>
      <c r="AE186" s="185">
        <f t="shared" si="34"/>
        <v>2.37</v>
      </c>
      <c r="AF186" s="186">
        <f t="shared" si="35"/>
        <v>36</v>
      </c>
      <c r="AG186" s="187">
        <f t="shared" si="36"/>
        <v>8.9909090909090903</v>
      </c>
      <c r="AH186" s="185">
        <f t="shared" si="37"/>
        <v>16</v>
      </c>
      <c r="AI186" s="185">
        <f t="shared" si="38"/>
        <v>7.8461818181818188</v>
      </c>
      <c r="AJ186" s="186">
        <f t="shared" si="39"/>
        <v>16</v>
      </c>
      <c r="AK186" s="187">
        <f t="shared" si="40"/>
        <v>8</v>
      </c>
      <c r="AL186" s="185">
        <f t="shared" si="41"/>
        <v>10</v>
      </c>
      <c r="AM186" s="188">
        <f t="shared" si="42"/>
        <v>8.0818181818181802</v>
      </c>
      <c r="AN186" s="129"/>
      <c r="AO186" s="29">
        <v>1.1000000000000001</v>
      </c>
      <c r="AP186" s="29">
        <v>26</v>
      </c>
      <c r="AQ186" s="29">
        <v>4.0999999999999996</v>
      </c>
      <c r="AR186" s="29">
        <v>0.39</v>
      </c>
      <c r="AS186" s="29">
        <v>1.7</v>
      </c>
      <c r="AT186" s="29">
        <v>3.3</v>
      </c>
      <c r="AU186" s="29">
        <v>2.8</v>
      </c>
      <c r="AV186" s="29">
        <v>250</v>
      </c>
      <c r="AW186" s="29">
        <v>250</v>
      </c>
      <c r="AX186" s="29">
        <v>2.6</v>
      </c>
      <c r="AY186" s="29">
        <v>25200</v>
      </c>
      <c r="AZ186" s="85">
        <v>7.35</v>
      </c>
      <c r="BA186" s="129"/>
      <c r="BB186" s="29">
        <v>2.8</v>
      </c>
      <c r="BC186" s="29">
        <v>39</v>
      </c>
      <c r="BD186" s="29">
        <v>2.3E-2</v>
      </c>
      <c r="BE186" s="29">
        <v>0.48</v>
      </c>
      <c r="BF186" s="29">
        <v>1.1000000000000001</v>
      </c>
      <c r="BG186" s="29">
        <v>0.81</v>
      </c>
      <c r="BH186" s="29">
        <v>0.72</v>
      </c>
      <c r="BI186" s="29">
        <v>30</v>
      </c>
      <c r="BJ186" s="29">
        <v>130</v>
      </c>
      <c r="BK186" s="29">
        <v>1.8</v>
      </c>
      <c r="BL186" s="29">
        <v>35600</v>
      </c>
      <c r="BM186" s="85">
        <v>7.22</v>
      </c>
    </row>
    <row r="187" spans="1:65" ht="13.8" thickBot="1" x14ac:dyDescent="0.3">
      <c r="A187" s="139">
        <v>43902</v>
      </c>
      <c r="B187" s="247"/>
      <c r="C187" s="88">
        <v>19</v>
      </c>
      <c r="D187" s="89">
        <v>100</v>
      </c>
      <c r="E187" s="89">
        <v>8.6999999999999993</v>
      </c>
      <c r="F187" s="89">
        <v>0.28999999999999998</v>
      </c>
      <c r="G187" s="90">
        <v>12</v>
      </c>
      <c r="H187" s="90">
        <v>12</v>
      </c>
      <c r="I187" s="90">
        <v>8.1999999999999993</v>
      </c>
      <c r="J187" s="90">
        <v>8800</v>
      </c>
      <c r="K187" s="90">
        <v>30000</v>
      </c>
      <c r="L187" s="90">
        <v>70</v>
      </c>
      <c r="M187" s="90">
        <v>840</v>
      </c>
      <c r="N187" s="91">
        <v>7.69</v>
      </c>
      <c r="O187" s="134"/>
      <c r="P187" s="90">
        <v>1.6</v>
      </c>
      <c r="Q187" s="90">
        <v>1</v>
      </c>
      <c r="R187" s="90">
        <v>7.6</v>
      </c>
      <c r="S187" s="90">
        <v>0.7</v>
      </c>
      <c r="T187" s="90">
        <v>1.7</v>
      </c>
      <c r="U187" s="90">
        <v>9.9</v>
      </c>
      <c r="V187" s="90">
        <v>8.4</v>
      </c>
      <c r="W187" s="90">
        <v>1.6</v>
      </c>
      <c r="X187" s="90">
        <v>1.6</v>
      </c>
      <c r="Y187" s="90">
        <v>0.85</v>
      </c>
      <c r="Z187" s="90">
        <v>837</v>
      </c>
      <c r="AA187" s="91">
        <v>7.79</v>
      </c>
      <c r="AB187" s="218">
        <f t="shared" si="31"/>
        <v>3.2</v>
      </c>
      <c r="AC187" s="189">
        <f t="shared" si="32"/>
        <v>1.5636363636363635</v>
      </c>
      <c r="AD187" s="190">
        <f t="shared" si="33"/>
        <v>4.0999999999999996</v>
      </c>
      <c r="AE187" s="189">
        <f t="shared" si="34"/>
        <v>2.333636363636364</v>
      </c>
      <c r="AF187" s="190">
        <f t="shared" si="35"/>
        <v>36</v>
      </c>
      <c r="AG187" s="191">
        <f t="shared" si="36"/>
        <v>8.9909090909090903</v>
      </c>
      <c r="AH187" s="189">
        <f t="shared" si="37"/>
        <v>12</v>
      </c>
      <c r="AI187" s="189">
        <f t="shared" si="38"/>
        <v>6.4552727272727282</v>
      </c>
      <c r="AJ187" s="190">
        <f t="shared" si="39"/>
        <v>12</v>
      </c>
      <c r="AK187" s="191">
        <f t="shared" si="40"/>
        <v>6.7</v>
      </c>
      <c r="AL187" s="189">
        <f t="shared" si="41"/>
        <v>10</v>
      </c>
      <c r="AM187" s="192">
        <f t="shared" si="42"/>
        <v>8.5181818181818176</v>
      </c>
      <c r="AN187" s="134"/>
      <c r="AO187" s="90">
        <v>3.3</v>
      </c>
      <c r="AP187" s="90">
        <v>130</v>
      </c>
      <c r="AQ187" s="90">
        <v>0.41</v>
      </c>
      <c r="AR187" s="90">
        <v>2.8000000000000001E-2</v>
      </c>
      <c r="AS187" s="90">
        <v>0.75</v>
      </c>
      <c r="AT187" s="90">
        <v>0.76</v>
      </c>
      <c r="AU187" s="90">
        <v>0.56000000000000005</v>
      </c>
      <c r="AV187" s="90">
        <v>3100</v>
      </c>
      <c r="AW187" s="90">
        <v>1300</v>
      </c>
      <c r="AX187" s="90">
        <v>4.9000000000000004</v>
      </c>
      <c r="AY187" s="90">
        <v>47700</v>
      </c>
      <c r="AZ187" s="91">
        <v>7.12</v>
      </c>
      <c r="BA187" s="134"/>
      <c r="BB187" s="90">
        <v>3</v>
      </c>
      <c r="BC187" s="90">
        <v>110</v>
      </c>
      <c r="BD187" s="90">
        <v>2.9000000000000001E-2</v>
      </c>
      <c r="BE187" s="90">
        <v>2.4E-2</v>
      </c>
      <c r="BF187" s="90">
        <v>0.72</v>
      </c>
      <c r="BG187" s="90">
        <v>0.31</v>
      </c>
      <c r="BH187" s="90">
        <v>0.15</v>
      </c>
      <c r="BI187" s="90">
        <v>9300</v>
      </c>
      <c r="BJ187" s="90">
        <v>1400</v>
      </c>
      <c r="BK187" s="90">
        <v>3.5</v>
      </c>
      <c r="BL187" s="90">
        <v>41200</v>
      </c>
      <c r="BM187" s="91">
        <v>7.44</v>
      </c>
    </row>
    <row r="188" spans="1:65" x14ac:dyDescent="0.25">
      <c r="A188" s="139">
        <v>43922</v>
      </c>
      <c r="B188" s="131">
        <v>0.21875</v>
      </c>
      <c r="C188" s="78">
        <v>24</v>
      </c>
      <c r="D188" s="79">
        <v>110</v>
      </c>
      <c r="E188" s="79">
        <v>4.5</v>
      </c>
      <c r="F188" s="79">
        <v>0.17</v>
      </c>
      <c r="G188" s="80">
        <v>10</v>
      </c>
      <c r="H188" s="80">
        <v>14</v>
      </c>
      <c r="I188" s="80">
        <v>11</v>
      </c>
      <c r="J188" s="80">
        <v>580</v>
      </c>
      <c r="K188" s="80">
        <v>5200</v>
      </c>
      <c r="L188" s="80">
        <v>65</v>
      </c>
      <c r="M188" s="80">
        <v>946</v>
      </c>
      <c r="N188" s="81">
        <v>7.43</v>
      </c>
      <c r="O188" s="133">
        <v>0.21875</v>
      </c>
      <c r="P188" s="80">
        <v>0.56999999999999995</v>
      </c>
      <c r="Q188" s="80">
        <v>1.8</v>
      </c>
      <c r="R188" s="80">
        <v>4.4000000000000004</v>
      </c>
      <c r="S188" s="80">
        <v>0.1</v>
      </c>
      <c r="T188" s="80">
        <v>1.6</v>
      </c>
      <c r="U188" s="80">
        <v>11</v>
      </c>
      <c r="V188" s="80">
        <v>11</v>
      </c>
      <c r="W188" s="29">
        <v>1.6</v>
      </c>
      <c r="X188" s="29">
        <v>1.6</v>
      </c>
      <c r="Y188" s="80">
        <v>0.15</v>
      </c>
      <c r="Z188" s="80">
        <v>818</v>
      </c>
      <c r="AA188" s="81">
        <v>7.61</v>
      </c>
      <c r="AB188" s="219">
        <f t="shared" si="31"/>
        <v>3.2</v>
      </c>
      <c r="AC188" s="184">
        <f t="shared" si="32"/>
        <v>1.6363636363636365</v>
      </c>
      <c r="AD188" s="220">
        <f t="shared" si="33"/>
        <v>4.0999999999999996</v>
      </c>
      <c r="AE188" s="184">
        <f t="shared" si="34"/>
        <v>2.2672727272727276</v>
      </c>
      <c r="AF188" s="220">
        <f t="shared" si="35"/>
        <v>36</v>
      </c>
      <c r="AG188" s="221">
        <f t="shared" si="36"/>
        <v>8.9909090909090885</v>
      </c>
      <c r="AH188" s="184">
        <f t="shared" si="37"/>
        <v>11</v>
      </c>
      <c r="AI188" s="184">
        <f t="shared" si="38"/>
        <v>4.8280000000000012</v>
      </c>
      <c r="AJ188" s="220">
        <f t="shared" si="39"/>
        <v>12</v>
      </c>
      <c r="AK188" s="221">
        <f t="shared" si="40"/>
        <v>5.2090909090909099</v>
      </c>
      <c r="AL188" s="184">
        <f t="shared" si="41"/>
        <v>10</v>
      </c>
      <c r="AM188" s="222">
        <f t="shared" si="42"/>
        <v>8.8909090909090924</v>
      </c>
      <c r="AN188" s="133">
        <v>0.21875</v>
      </c>
      <c r="AO188" s="80">
        <v>0.68</v>
      </c>
      <c r="AP188" s="80">
        <v>47</v>
      </c>
      <c r="AQ188" s="80">
        <v>1.6E-2</v>
      </c>
      <c r="AR188" s="80">
        <v>0.2</v>
      </c>
      <c r="AS188" s="80">
        <v>0.55000000000000004</v>
      </c>
      <c r="AT188" s="80">
        <v>0.23</v>
      </c>
      <c r="AU188" s="80">
        <v>0.18</v>
      </c>
      <c r="AV188" s="80">
        <v>220</v>
      </c>
      <c r="AW188" s="80">
        <v>140</v>
      </c>
      <c r="AX188" s="80">
        <v>4.7</v>
      </c>
      <c r="AY188" s="80">
        <v>48500</v>
      </c>
      <c r="AZ188" s="81">
        <v>6.95</v>
      </c>
      <c r="BA188" s="133">
        <v>0.21875</v>
      </c>
      <c r="BB188" s="80">
        <v>0.62</v>
      </c>
      <c r="BC188" s="80">
        <v>44</v>
      </c>
      <c r="BD188" s="80">
        <v>5.4999999999999997E-3</v>
      </c>
      <c r="BE188" s="80">
        <v>7.3999999999999996E-2</v>
      </c>
      <c r="BF188" s="80">
        <v>0.34</v>
      </c>
      <c r="BG188" s="80">
        <v>7.0000000000000007E-2</v>
      </c>
      <c r="BH188" s="80">
        <v>0.05</v>
      </c>
      <c r="BI188" s="80">
        <v>370</v>
      </c>
      <c r="BJ188" s="80">
        <v>250</v>
      </c>
      <c r="BK188" s="80">
        <v>1.5</v>
      </c>
      <c r="BL188" s="80">
        <v>55500</v>
      </c>
      <c r="BM188" s="81">
        <v>7.53</v>
      </c>
    </row>
    <row r="189" spans="1:65" x14ac:dyDescent="0.25">
      <c r="A189" s="139">
        <v>43979</v>
      </c>
      <c r="B189" s="132">
        <v>0.26041666666666702</v>
      </c>
      <c r="C189" s="74">
        <v>16</v>
      </c>
      <c r="D189" s="84">
        <v>93</v>
      </c>
      <c r="E189" s="84">
        <v>12</v>
      </c>
      <c r="F189" s="84">
        <v>0.14000000000000001</v>
      </c>
      <c r="G189" s="29">
        <v>11</v>
      </c>
      <c r="H189" s="29">
        <v>6.9</v>
      </c>
      <c r="I189" s="29">
        <v>4.3</v>
      </c>
      <c r="J189" s="29">
        <v>11000</v>
      </c>
      <c r="K189" s="29">
        <v>6700</v>
      </c>
      <c r="L189" s="29">
        <v>80</v>
      </c>
      <c r="M189" s="29">
        <v>634</v>
      </c>
      <c r="N189" s="85">
        <v>7.84</v>
      </c>
      <c r="O189" s="129">
        <v>0.26041666666666702</v>
      </c>
      <c r="P189" s="29">
        <v>7.7</v>
      </c>
      <c r="Q189" s="29">
        <v>4.4000000000000004</v>
      </c>
      <c r="R189" s="29">
        <v>13</v>
      </c>
      <c r="S189" s="29">
        <v>6.6000000000000003E-2</v>
      </c>
      <c r="T189" s="29">
        <v>1.4</v>
      </c>
      <c r="U189" s="29">
        <v>6.2</v>
      </c>
      <c r="V189" s="29">
        <v>5.6</v>
      </c>
      <c r="W189" s="29">
        <v>1.6</v>
      </c>
      <c r="X189" s="29">
        <v>1.6</v>
      </c>
      <c r="Y189" s="29">
        <v>0.3</v>
      </c>
      <c r="Z189" s="29">
        <v>639</v>
      </c>
      <c r="AA189" s="85">
        <v>8.1199999999999992</v>
      </c>
      <c r="AB189" s="217">
        <f t="shared" si="31"/>
        <v>3.2</v>
      </c>
      <c r="AC189" s="185">
        <f t="shared" si="32"/>
        <v>1.9454545454545453</v>
      </c>
      <c r="AD189" s="186">
        <f t="shared" si="33"/>
        <v>5</v>
      </c>
      <c r="AE189" s="185">
        <f t="shared" si="34"/>
        <v>2.8827272727272728</v>
      </c>
      <c r="AF189" s="186">
        <f t="shared" si="35"/>
        <v>36</v>
      </c>
      <c r="AG189" s="187">
        <f t="shared" si="36"/>
        <v>8.9909090909090885</v>
      </c>
      <c r="AH189" s="185">
        <f t="shared" si="37"/>
        <v>11</v>
      </c>
      <c r="AI189" s="185">
        <f t="shared" si="38"/>
        <v>3.7430909090909097</v>
      </c>
      <c r="AJ189" s="186">
        <f t="shared" si="39"/>
        <v>10</v>
      </c>
      <c r="AK189" s="187">
        <f t="shared" si="40"/>
        <v>4.245454545454546</v>
      </c>
      <c r="AL189" s="185">
        <f t="shared" si="41"/>
        <v>10</v>
      </c>
      <c r="AM189" s="188">
        <f t="shared" si="42"/>
        <v>8.7272727272727284</v>
      </c>
      <c r="AN189" s="129">
        <v>0.26041666666666702</v>
      </c>
      <c r="AO189" s="29">
        <v>1.4</v>
      </c>
      <c r="AP189" s="29">
        <v>7.8</v>
      </c>
      <c r="AQ189" s="29">
        <v>0.79</v>
      </c>
      <c r="AR189" s="29">
        <v>0.14000000000000001</v>
      </c>
      <c r="AS189" s="29">
        <v>0.44</v>
      </c>
      <c r="AT189" s="29">
        <v>1.6E-2</v>
      </c>
      <c r="AU189" s="29">
        <v>4.0000000000000001E-3</v>
      </c>
      <c r="AV189" s="29">
        <v>58</v>
      </c>
      <c r="AW189" s="29">
        <v>1.6</v>
      </c>
      <c r="AX189" s="29">
        <v>3</v>
      </c>
      <c r="AY189" s="29">
        <v>1286</v>
      </c>
      <c r="AZ189" s="85">
        <v>7.81</v>
      </c>
      <c r="BA189" s="129">
        <v>0.26041666666666702</v>
      </c>
      <c r="BB189" s="29">
        <v>0.56999999999999995</v>
      </c>
      <c r="BC189" s="29">
        <v>71</v>
      </c>
      <c r="BD189" s="29">
        <v>0.88</v>
      </c>
      <c r="BE189" s="29">
        <v>0.13</v>
      </c>
      <c r="BF189" s="29">
        <v>0.57999999999999996</v>
      </c>
      <c r="BG189" s="29">
        <v>0.15</v>
      </c>
      <c r="BH189" s="29">
        <v>0.16</v>
      </c>
      <c r="BI189" s="29">
        <v>330</v>
      </c>
      <c r="BJ189" s="29">
        <v>340</v>
      </c>
      <c r="BK189" s="29">
        <v>2.6</v>
      </c>
      <c r="BL189" s="29">
        <v>22200</v>
      </c>
      <c r="BM189" s="85">
        <v>7.53</v>
      </c>
    </row>
    <row r="190" spans="1:65" x14ac:dyDescent="0.25">
      <c r="A190" s="139">
        <v>43999</v>
      </c>
      <c r="B190" s="132">
        <v>0.30208333333333298</v>
      </c>
      <c r="C190" s="74"/>
      <c r="D190" s="84"/>
      <c r="E190" s="84"/>
      <c r="F190" s="84"/>
      <c r="G190" s="29"/>
      <c r="H190" s="29"/>
      <c r="I190" s="29"/>
      <c r="J190" s="29"/>
      <c r="K190" s="29"/>
      <c r="L190" s="29"/>
      <c r="M190" s="29"/>
      <c r="N190" s="85"/>
      <c r="O190" s="129">
        <v>0.30208333333333298</v>
      </c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85"/>
      <c r="AB190" s="217">
        <f t="shared" si="31"/>
        <v>3.32</v>
      </c>
      <c r="AC190" s="185">
        <f t="shared" si="32"/>
        <v>1.9600000000000002</v>
      </c>
      <c r="AD190" s="186">
        <f t="shared" si="33"/>
        <v>5.2699999999999987</v>
      </c>
      <c r="AE190" s="185">
        <f t="shared" si="34"/>
        <v>3.121</v>
      </c>
      <c r="AF190" s="186">
        <f t="shared" si="35"/>
        <v>37</v>
      </c>
      <c r="AG190" s="187">
        <f t="shared" si="36"/>
        <v>9.7299999999999969</v>
      </c>
      <c r="AH190" s="185">
        <f t="shared" si="37"/>
        <v>11</v>
      </c>
      <c r="AI190" s="185">
        <f t="shared" si="38"/>
        <v>4.111600000000001</v>
      </c>
      <c r="AJ190" s="186">
        <f t="shared" si="39"/>
        <v>10.199999999999999</v>
      </c>
      <c r="AK190" s="187">
        <f t="shared" si="40"/>
        <v>4.5400000000000009</v>
      </c>
      <c r="AL190" s="185">
        <f t="shared" si="41"/>
        <v>10.1</v>
      </c>
      <c r="AM190" s="188">
        <f t="shared" si="42"/>
        <v>9.02</v>
      </c>
      <c r="AN190" s="129">
        <v>0.30208333333333298</v>
      </c>
      <c r="AO190" s="29">
        <v>0.79</v>
      </c>
      <c r="AP190" s="29">
        <v>9</v>
      </c>
      <c r="AQ190" s="29">
        <v>5.8000000000000003E-2</v>
      </c>
      <c r="AR190" s="29">
        <v>0.1</v>
      </c>
      <c r="AS190" s="29">
        <v>0.5</v>
      </c>
      <c r="AT190" s="29">
        <v>9.4E-2</v>
      </c>
      <c r="AU190" s="29">
        <v>2.4E-2</v>
      </c>
      <c r="AV190" s="29">
        <v>34</v>
      </c>
      <c r="AW190" s="29">
        <v>2100</v>
      </c>
      <c r="AX190" s="29">
        <v>5.2</v>
      </c>
      <c r="AY190" s="29">
        <v>2176</v>
      </c>
      <c r="AZ190" s="85">
        <v>6.7</v>
      </c>
      <c r="BA190" s="129">
        <v>0.30208333333333298</v>
      </c>
      <c r="BB190" s="29">
        <v>0.81</v>
      </c>
      <c r="BC190" s="29">
        <v>37</v>
      </c>
      <c r="BD190" s="29">
        <v>2.1999999999999999E-2</v>
      </c>
      <c r="BE190" s="29">
        <v>0.15</v>
      </c>
      <c r="BF190" s="29">
        <v>0.38</v>
      </c>
      <c r="BG190" s="29">
        <v>6.3E-2</v>
      </c>
      <c r="BH190" s="29">
        <v>4.8000000000000001E-2</v>
      </c>
      <c r="BI190" s="29">
        <v>260</v>
      </c>
      <c r="BJ190" s="29">
        <v>260</v>
      </c>
      <c r="BK190" s="29">
        <v>2.4</v>
      </c>
      <c r="BL190" s="29">
        <v>4600</v>
      </c>
      <c r="BM190" s="85">
        <v>6.53</v>
      </c>
    </row>
    <row r="191" spans="1:65" x14ac:dyDescent="0.25">
      <c r="A191" s="139">
        <v>44027</v>
      </c>
      <c r="B191" s="132">
        <v>0.34375</v>
      </c>
      <c r="C191" s="74">
        <v>18</v>
      </c>
      <c r="D191" s="84">
        <v>72</v>
      </c>
      <c r="E191" s="84">
        <v>21</v>
      </c>
      <c r="F191" s="84">
        <v>0.44</v>
      </c>
      <c r="G191" s="29">
        <v>8.1</v>
      </c>
      <c r="H191" s="29">
        <v>5.8</v>
      </c>
      <c r="I191" s="29">
        <v>3.9</v>
      </c>
      <c r="J191" s="29">
        <v>4300</v>
      </c>
      <c r="K191" s="29">
        <v>10000</v>
      </c>
      <c r="L191" s="29">
        <v>35</v>
      </c>
      <c r="M191" s="29">
        <v>542</v>
      </c>
      <c r="N191" s="85">
        <v>6.85</v>
      </c>
      <c r="O191" s="129">
        <v>0.34375</v>
      </c>
      <c r="P191" s="150">
        <v>1.9</v>
      </c>
      <c r="Q191" s="29">
        <v>1</v>
      </c>
      <c r="R191" s="150">
        <v>20</v>
      </c>
      <c r="S191" s="150">
        <v>0.12</v>
      </c>
      <c r="T191" s="150">
        <v>1.5</v>
      </c>
      <c r="U191" s="150">
        <v>3.9</v>
      </c>
      <c r="V191" s="150">
        <v>3.8</v>
      </c>
      <c r="W191" s="29">
        <v>1.6</v>
      </c>
      <c r="X191" s="29">
        <v>1.6</v>
      </c>
      <c r="Y191" s="150">
        <v>0.2</v>
      </c>
      <c r="Z191" s="29">
        <v>537</v>
      </c>
      <c r="AA191" s="85">
        <v>7.17</v>
      </c>
      <c r="AB191" s="217">
        <f t="shared" si="31"/>
        <v>3.32</v>
      </c>
      <c r="AC191" s="185">
        <f t="shared" si="32"/>
        <v>1.9600000000000002</v>
      </c>
      <c r="AD191" s="186">
        <f t="shared" si="33"/>
        <v>5.2699999999999987</v>
      </c>
      <c r="AE191" s="185">
        <f t="shared" si="34"/>
        <v>3.2270000000000003</v>
      </c>
      <c r="AF191" s="186">
        <f t="shared" si="35"/>
        <v>37</v>
      </c>
      <c r="AG191" s="187">
        <f t="shared" si="36"/>
        <v>9.7299999999999969</v>
      </c>
      <c r="AH191" s="185">
        <f t="shared" si="37"/>
        <v>11</v>
      </c>
      <c r="AI191" s="185">
        <f t="shared" si="38"/>
        <v>4.1086</v>
      </c>
      <c r="AJ191" s="186">
        <f t="shared" si="39"/>
        <v>10.199999999999999</v>
      </c>
      <c r="AK191" s="187">
        <f t="shared" si="40"/>
        <v>4.58</v>
      </c>
      <c r="AL191" s="185">
        <f t="shared" si="41"/>
        <v>10.1</v>
      </c>
      <c r="AM191" s="188">
        <f t="shared" si="42"/>
        <v>8.8200000000000021</v>
      </c>
      <c r="AN191" s="129">
        <v>0.34375</v>
      </c>
      <c r="AO191" s="29">
        <v>0.85</v>
      </c>
      <c r="AP191" s="29">
        <v>2.4</v>
      </c>
      <c r="AQ191" s="29">
        <v>8.5000000000000006E-2</v>
      </c>
      <c r="AR191" s="29">
        <v>5.1999999999999998E-2</v>
      </c>
      <c r="AS191" s="29">
        <v>0.3</v>
      </c>
      <c r="AT191" s="29">
        <v>1.7999999999999999E-2</v>
      </c>
      <c r="AU191" s="29">
        <v>0.01</v>
      </c>
      <c r="AV191" s="29">
        <v>36</v>
      </c>
      <c r="AW191" s="29">
        <v>39</v>
      </c>
      <c r="AX191" s="29">
        <v>2.4</v>
      </c>
      <c r="AY191" s="29">
        <v>25600</v>
      </c>
      <c r="AZ191" s="85">
        <v>6.32</v>
      </c>
      <c r="BA191" s="129">
        <v>0.34375</v>
      </c>
      <c r="BB191" s="29">
        <v>0.76</v>
      </c>
      <c r="BC191" s="29">
        <v>63</v>
      </c>
      <c r="BD191" s="29">
        <v>0.13</v>
      </c>
      <c r="BE191" s="150">
        <v>0.08</v>
      </c>
      <c r="BF191" s="29">
        <v>0.55000000000000004</v>
      </c>
      <c r="BG191" s="29">
        <v>2.5999999999999999E-2</v>
      </c>
      <c r="BH191" s="29">
        <v>1.4999999999999999E-2</v>
      </c>
      <c r="BI191" s="29">
        <v>110</v>
      </c>
      <c r="BJ191" s="29">
        <v>520</v>
      </c>
      <c r="BK191" s="29">
        <v>2.9</v>
      </c>
      <c r="BL191" s="29">
        <v>1090</v>
      </c>
      <c r="BM191" s="85">
        <v>5.94</v>
      </c>
    </row>
    <row r="192" spans="1:65" x14ac:dyDescent="0.25">
      <c r="A192" s="139">
        <v>44071</v>
      </c>
      <c r="B192" s="132">
        <v>0.34027777777777773</v>
      </c>
      <c r="C192" s="74">
        <v>11</v>
      </c>
      <c r="D192" s="84">
        <v>34</v>
      </c>
      <c r="E192" s="84">
        <v>1.9</v>
      </c>
      <c r="F192" s="84">
        <v>9.1999999999999993</v>
      </c>
      <c r="G192" s="29">
        <v>13</v>
      </c>
      <c r="H192" s="29">
        <v>4</v>
      </c>
      <c r="I192" s="29">
        <v>3.5</v>
      </c>
      <c r="J192" s="29">
        <v>4100</v>
      </c>
      <c r="K192" s="29">
        <v>6300</v>
      </c>
      <c r="L192" s="29">
        <v>25</v>
      </c>
      <c r="M192" s="29"/>
      <c r="N192" s="85"/>
      <c r="O192" s="129">
        <v>0.34027777777777773</v>
      </c>
      <c r="P192" s="29">
        <v>2.1</v>
      </c>
      <c r="Q192" s="29">
        <v>1</v>
      </c>
      <c r="R192" s="29">
        <v>1.9</v>
      </c>
      <c r="S192" s="29">
        <v>8.1999999999999993</v>
      </c>
      <c r="T192" s="29">
        <v>8.9</v>
      </c>
      <c r="U192" s="29">
        <v>2.9</v>
      </c>
      <c r="V192" s="29">
        <v>3.3</v>
      </c>
      <c r="W192" s="29">
        <v>4.9000000000000004</v>
      </c>
      <c r="X192" s="29">
        <v>3.3</v>
      </c>
      <c r="Y192" s="150">
        <v>0.3</v>
      </c>
      <c r="Z192" s="29">
        <v>474</v>
      </c>
      <c r="AA192" s="85">
        <v>7.69</v>
      </c>
      <c r="AB192" s="217">
        <f t="shared" si="31"/>
        <v>3.32</v>
      </c>
      <c r="AC192" s="185">
        <f t="shared" si="32"/>
        <v>2.0100000000000002</v>
      </c>
      <c r="AD192" s="186">
        <f t="shared" si="33"/>
        <v>5.2699999999999987</v>
      </c>
      <c r="AE192" s="185">
        <f t="shared" si="34"/>
        <v>3.0870000000000002</v>
      </c>
      <c r="AF192" s="186">
        <f t="shared" si="35"/>
        <v>9.0099999999999856</v>
      </c>
      <c r="AG192" s="187">
        <f t="shared" si="36"/>
        <v>6.4600000000000009</v>
      </c>
      <c r="AH192" s="185">
        <f t="shared" si="37"/>
        <v>11</v>
      </c>
      <c r="AI192" s="185">
        <f t="shared" si="38"/>
        <v>4.4585999999999997</v>
      </c>
      <c r="AJ192" s="186">
        <f t="shared" si="39"/>
        <v>10.199999999999999</v>
      </c>
      <c r="AK192" s="187">
        <f t="shared" si="40"/>
        <v>4.68</v>
      </c>
      <c r="AL192" s="185">
        <f t="shared" si="41"/>
        <v>10.1</v>
      </c>
      <c r="AM192" s="188">
        <f t="shared" si="42"/>
        <v>8.27</v>
      </c>
      <c r="AN192" s="129">
        <v>0.34027777777777773</v>
      </c>
      <c r="AO192" s="29">
        <v>0.72</v>
      </c>
      <c r="AP192" s="29">
        <v>2.4</v>
      </c>
      <c r="AQ192" s="29">
        <v>0.09</v>
      </c>
      <c r="AR192" s="29">
        <v>5.2999999999999999E-2</v>
      </c>
      <c r="AS192" s="29">
        <v>0.55000000000000004</v>
      </c>
      <c r="AT192" s="29">
        <v>1.6E-2</v>
      </c>
      <c r="AU192" s="29">
        <v>1.2999999999999999E-2</v>
      </c>
      <c r="AV192" s="29">
        <v>23</v>
      </c>
      <c r="AW192" s="29">
        <v>30</v>
      </c>
      <c r="AX192" s="29">
        <v>2.4</v>
      </c>
      <c r="AY192" s="29">
        <v>21710</v>
      </c>
      <c r="AZ192" s="85">
        <v>6.42</v>
      </c>
      <c r="BA192" s="129">
        <v>0.34027777777777773</v>
      </c>
      <c r="BB192" s="29">
        <v>0.56999999999999995</v>
      </c>
      <c r="BC192" s="29">
        <v>3.8</v>
      </c>
      <c r="BD192" s="29">
        <v>0.15</v>
      </c>
      <c r="BE192" s="29">
        <v>0.3</v>
      </c>
      <c r="BF192" s="29">
        <v>0.56999999999999995</v>
      </c>
      <c r="BG192" s="29">
        <v>0.12</v>
      </c>
      <c r="BH192" s="29">
        <v>0.11</v>
      </c>
      <c r="BI192" s="29">
        <v>20</v>
      </c>
      <c r="BJ192" s="29">
        <v>66</v>
      </c>
      <c r="BK192" s="29">
        <v>2.8</v>
      </c>
      <c r="BL192" s="29">
        <v>2127</v>
      </c>
      <c r="BM192" s="85">
        <v>6.55</v>
      </c>
    </row>
    <row r="193" spans="1:65" x14ac:dyDescent="0.25">
      <c r="A193" s="139">
        <v>44081</v>
      </c>
      <c r="B193" s="132">
        <v>0.67708333333333337</v>
      </c>
      <c r="C193" s="74">
        <v>21</v>
      </c>
      <c r="D193" s="84">
        <v>77</v>
      </c>
      <c r="E193" s="84">
        <v>2.2999999999999998</v>
      </c>
      <c r="F193" s="84">
        <v>5.5</v>
      </c>
      <c r="G193" s="29">
        <v>13</v>
      </c>
      <c r="H193" s="29">
        <v>4</v>
      </c>
      <c r="I193" s="29">
        <v>3.7</v>
      </c>
      <c r="J193" s="29">
        <v>5900</v>
      </c>
      <c r="K193" s="29">
        <v>11000</v>
      </c>
      <c r="L193" s="29">
        <v>32</v>
      </c>
      <c r="M193" s="29"/>
      <c r="N193" s="85"/>
      <c r="O193" s="129">
        <v>0.67708333333333337</v>
      </c>
      <c r="P193" s="29">
        <v>4.2</v>
      </c>
      <c r="Q193" s="29">
        <v>1</v>
      </c>
      <c r="R193" s="29">
        <v>2.6</v>
      </c>
      <c r="S193" s="29">
        <v>5</v>
      </c>
      <c r="T193" s="29">
        <v>6.1</v>
      </c>
      <c r="U193" s="29">
        <v>3.6</v>
      </c>
      <c r="V193" s="29">
        <v>3.5</v>
      </c>
      <c r="W193" s="29">
        <v>1.6</v>
      </c>
      <c r="X193" s="29">
        <v>1.6</v>
      </c>
      <c r="Y193" s="29">
        <v>0.65</v>
      </c>
      <c r="Z193" s="29">
        <v>461</v>
      </c>
      <c r="AA193" s="85">
        <v>7.98</v>
      </c>
      <c r="AB193" s="217">
        <f t="shared" si="31"/>
        <v>3.32</v>
      </c>
      <c r="AC193" s="185">
        <f t="shared" si="32"/>
        <v>1.81</v>
      </c>
      <c r="AD193" s="186">
        <f t="shared" si="33"/>
        <v>5.2699999999999987</v>
      </c>
      <c r="AE193" s="185">
        <f t="shared" si="34"/>
        <v>3.097</v>
      </c>
      <c r="AF193" s="186">
        <f t="shared" si="35"/>
        <v>3.4599999999999991</v>
      </c>
      <c r="AG193" s="187">
        <f t="shared" si="36"/>
        <v>2.02</v>
      </c>
      <c r="AH193" s="185">
        <f t="shared" si="37"/>
        <v>8.4799999999999986</v>
      </c>
      <c r="AI193" s="185">
        <f t="shared" si="38"/>
        <v>3.8586</v>
      </c>
      <c r="AJ193" s="186">
        <f t="shared" si="39"/>
        <v>9.01</v>
      </c>
      <c r="AK193" s="187">
        <f t="shared" si="40"/>
        <v>4.09</v>
      </c>
      <c r="AL193" s="185">
        <f t="shared" si="41"/>
        <v>10.1</v>
      </c>
      <c r="AM193" s="188">
        <f t="shared" si="42"/>
        <v>7.63</v>
      </c>
      <c r="AN193" s="129">
        <v>0.67708333333333337</v>
      </c>
      <c r="AO193" s="29">
        <v>1.1000000000000001</v>
      </c>
      <c r="AP193" s="29">
        <v>3</v>
      </c>
      <c r="AQ193" s="29">
        <v>3.2000000000000001E-2</v>
      </c>
      <c r="AR193" s="29">
        <v>5.2999999999999999E-2</v>
      </c>
      <c r="AS193" s="29">
        <v>0.49</v>
      </c>
      <c r="AT193" s="29">
        <v>1.9E-2</v>
      </c>
      <c r="AU193" s="29">
        <v>8.0000000000000002E-3</v>
      </c>
      <c r="AV193" s="29">
        <v>360</v>
      </c>
      <c r="AW193" s="29">
        <v>200</v>
      </c>
      <c r="AX193" s="29">
        <v>2.8</v>
      </c>
      <c r="AY193" s="29">
        <v>1345</v>
      </c>
      <c r="AZ193" s="85">
        <v>6.48</v>
      </c>
      <c r="BA193" s="129">
        <v>0.67708333333333337</v>
      </c>
      <c r="BB193" s="29">
        <v>1.7</v>
      </c>
      <c r="BC193" s="29">
        <v>44</v>
      </c>
      <c r="BD193" s="29">
        <v>7.2999999999999995E-2</v>
      </c>
      <c r="BE193" s="29">
        <v>3.3000000000000002E-2</v>
      </c>
      <c r="BF193" s="29">
        <v>0.38</v>
      </c>
      <c r="BG193" s="29">
        <v>3.6999999999999998E-2</v>
      </c>
      <c r="BH193" s="29">
        <v>0.01</v>
      </c>
      <c r="BI193" s="29">
        <v>2500</v>
      </c>
      <c r="BJ193" s="29">
        <v>4500</v>
      </c>
      <c r="BK193" s="29">
        <v>19</v>
      </c>
      <c r="BL193" s="29">
        <v>4350</v>
      </c>
      <c r="BM193" s="85">
        <v>6.95</v>
      </c>
    </row>
    <row r="194" spans="1:65" x14ac:dyDescent="0.25">
      <c r="A194" s="139">
        <v>44109</v>
      </c>
      <c r="B194" s="132">
        <v>0.6694444444444444</v>
      </c>
      <c r="C194" s="74">
        <v>8.4</v>
      </c>
      <c r="D194" s="84">
        <v>68</v>
      </c>
      <c r="E194" s="84">
        <v>1.3</v>
      </c>
      <c r="F194" s="84">
        <v>2.9</v>
      </c>
      <c r="G194" s="29">
        <v>24</v>
      </c>
      <c r="H194" s="29">
        <v>7</v>
      </c>
      <c r="I194" s="29">
        <v>5.8</v>
      </c>
      <c r="J194" s="29">
        <v>250</v>
      </c>
      <c r="K194" s="29">
        <v>1300</v>
      </c>
      <c r="L194" s="29">
        <v>55</v>
      </c>
      <c r="M194" s="29"/>
      <c r="N194" s="85"/>
      <c r="O194" s="129">
        <v>0.6694444444444444</v>
      </c>
      <c r="P194" s="29">
        <v>8.4</v>
      </c>
      <c r="Q194" s="29">
        <v>1</v>
      </c>
      <c r="R194" s="29">
        <v>1.6</v>
      </c>
      <c r="S194" s="29">
        <v>17</v>
      </c>
      <c r="T194" s="29">
        <v>18</v>
      </c>
      <c r="U194" s="29">
        <v>6.2</v>
      </c>
      <c r="V194" s="29">
        <v>5.0999999999999996</v>
      </c>
      <c r="W194" s="29">
        <v>1.6</v>
      </c>
      <c r="X194" s="29">
        <v>1.6</v>
      </c>
      <c r="Y194" s="29">
        <v>0.65</v>
      </c>
      <c r="Z194" s="29">
        <v>615</v>
      </c>
      <c r="AA194" s="85">
        <v>7.58</v>
      </c>
      <c r="AB194" s="217">
        <f t="shared" si="31"/>
        <v>3.32</v>
      </c>
      <c r="AC194" s="185">
        <f t="shared" si="32"/>
        <v>1.59</v>
      </c>
      <c r="AD194" s="186">
        <f t="shared" si="33"/>
        <v>7.77</v>
      </c>
      <c r="AE194" s="185">
        <f t="shared" si="34"/>
        <v>3.5670000000000002</v>
      </c>
      <c r="AF194" s="186">
        <f t="shared" si="35"/>
        <v>1.7699999999999996</v>
      </c>
      <c r="AG194" s="187">
        <f t="shared" si="36"/>
        <v>1.69</v>
      </c>
      <c r="AH194" s="185">
        <f t="shared" si="37"/>
        <v>11.599999999999998</v>
      </c>
      <c r="AI194" s="185">
        <f t="shared" si="38"/>
        <v>5.5085999999999995</v>
      </c>
      <c r="AJ194" s="186">
        <f t="shared" si="39"/>
        <v>10.799999999999997</v>
      </c>
      <c r="AK194" s="187">
        <f t="shared" si="40"/>
        <v>5.75</v>
      </c>
      <c r="AL194" s="185">
        <f t="shared" si="41"/>
        <v>10.01</v>
      </c>
      <c r="AM194" s="188">
        <f t="shared" si="42"/>
        <v>7.25</v>
      </c>
      <c r="AN194" s="129">
        <v>0.6694444444444444</v>
      </c>
      <c r="AO194" s="29">
        <v>1.3</v>
      </c>
      <c r="AP194" s="29">
        <v>30</v>
      </c>
      <c r="AQ194" s="29">
        <v>0.02</v>
      </c>
      <c r="AR194" s="29">
        <v>0.05</v>
      </c>
      <c r="AS194" s="29">
        <v>0.41</v>
      </c>
      <c r="AT194" s="29">
        <v>2.4E-2</v>
      </c>
      <c r="AU194" s="29">
        <v>8.0000000000000002E-3</v>
      </c>
      <c r="AV194" s="29">
        <v>28</v>
      </c>
      <c r="AW194" s="29">
        <v>120</v>
      </c>
      <c r="AX194" s="29">
        <v>4.0999999999999996</v>
      </c>
      <c r="AY194" s="29">
        <v>12370</v>
      </c>
      <c r="AZ194" s="85">
        <v>6.75</v>
      </c>
      <c r="BA194" s="129">
        <v>0.6694444444444444</v>
      </c>
      <c r="BB194" s="29">
        <v>1.1000000000000001</v>
      </c>
      <c r="BC194" s="29">
        <v>12</v>
      </c>
      <c r="BD194" s="29">
        <v>1.7000000000000001E-2</v>
      </c>
      <c r="BE194" s="29">
        <v>0.11</v>
      </c>
      <c r="BF194" s="29">
        <v>0.31</v>
      </c>
      <c r="BG194" s="29">
        <v>2.7E-2</v>
      </c>
      <c r="BH194" s="29">
        <v>2.4E-2</v>
      </c>
      <c r="BI194" s="29">
        <v>21</v>
      </c>
      <c r="BJ194" s="29">
        <v>13</v>
      </c>
      <c r="BK194" s="29">
        <v>2</v>
      </c>
      <c r="BL194" s="29">
        <v>31900</v>
      </c>
      <c r="BM194" s="85">
        <v>7.57</v>
      </c>
    </row>
    <row r="195" spans="1:65" x14ac:dyDescent="0.25">
      <c r="A195" s="139">
        <v>44145</v>
      </c>
      <c r="B195" s="132">
        <v>0.34722222222222227</v>
      </c>
      <c r="C195" s="74">
        <v>7.1</v>
      </c>
      <c r="D195" s="84">
        <v>27</v>
      </c>
      <c r="E195" s="84">
        <v>0.65</v>
      </c>
      <c r="F195" s="84">
        <v>33</v>
      </c>
      <c r="G195" s="29">
        <v>38</v>
      </c>
      <c r="H195" s="29">
        <v>8.9</v>
      </c>
      <c r="I195" s="29">
        <v>8.1</v>
      </c>
      <c r="J195" s="29">
        <v>1400</v>
      </c>
      <c r="K195" s="29">
        <v>930</v>
      </c>
      <c r="L195" s="29">
        <v>24</v>
      </c>
      <c r="M195" s="29"/>
      <c r="N195" s="85"/>
      <c r="O195" s="129">
        <v>0.34722222222222227</v>
      </c>
      <c r="P195" s="29">
        <v>7.7</v>
      </c>
      <c r="Q195" s="29">
        <v>1.8</v>
      </c>
      <c r="R195" s="29">
        <v>0.26</v>
      </c>
      <c r="S195" s="29">
        <v>34</v>
      </c>
      <c r="T195" s="29">
        <v>35</v>
      </c>
      <c r="U195" s="29">
        <v>8.6</v>
      </c>
      <c r="V195" s="29">
        <v>8.1999999999999993</v>
      </c>
      <c r="W195" s="29">
        <v>1.6</v>
      </c>
      <c r="X195" s="29">
        <v>1.6</v>
      </c>
      <c r="Y195" s="29">
        <v>0.15</v>
      </c>
      <c r="Z195" s="29">
        <v>840</v>
      </c>
      <c r="AA195" s="85">
        <v>7.68</v>
      </c>
      <c r="AB195" s="217">
        <f t="shared" si="31"/>
        <v>3.32</v>
      </c>
      <c r="AC195" s="185">
        <f t="shared" si="32"/>
        <v>1.72</v>
      </c>
      <c r="AD195" s="186">
        <f t="shared" si="33"/>
        <v>7.77</v>
      </c>
      <c r="AE195" s="185">
        <f t="shared" si="34"/>
        <v>4.157</v>
      </c>
      <c r="AF195" s="186">
        <f t="shared" si="35"/>
        <v>1.7699999999999996</v>
      </c>
      <c r="AG195" s="187">
        <f t="shared" si="36"/>
        <v>1.77</v>
      </c>
      <c r="AH195" s="185">
        <f t="shared" si="37"/>
        <v>18.699999999999996</v>
      </c>
      <c r="AI195" s="185">
        <f t="shared" si="38"/>
        <v>8.0885999999999996</v>
      </c>
      <c r="AJ195" s="186">
        <f t="shared" si="39"/>
        <v>19.699999999999996</v>
      </c>
      <c r="AK195" s="187">
        <f t="shared" si="40"/>
        <v>8.25</v>
      </c>
      <c r="AL195" s="185">
        <f t="shared" si="41"/>
        <v>10.01</v>
      </c>
      <c r="AM195" s="188">
        <f t="shared" si="42"/>
        <v>7.1599999999999993</v>
      </c>
      <c r="AN195" s="129">
        <v>0.34722222222222227</v>
      </c>
      <c r="AO195" s="29">
        <v>0.63</v>
      </c>
      <c r="AP195" s="29">
        <v>11</v>
      </c>
      <c r="AQ195" s="29">
        <v>9.7000000000000003E-3</v>
      </c>
      <c r="AR195" s="29">
        <v>7.0000000000000007E-2</v>
      </c>
      <c r="AS195" s="29">
        <v>0.64</v>
      </c>
      <c r="AT195" s="29">
        <v>3.5999999999999997E-2</v>
      </c>
      <c r="AU195" s="29">
        <v>1.2999999999999999E-2</v>
      </c>
      <c r="AV195" s="29">
        <v>1400</v>
      </c>
      <c r="AW195" s="29">
        <v>1200</v>
      </c>
      <c r="AX195" s="29">
        <v>5.4</v>
      </c>
      <c r="AY195" s="29">
        <v>1900</v>
      </c>
      <c r="AZ195" s="85">
        <v>6.46</v>
      </c>
      <c r="BA195" s="129">
        <v>0.34722222222222227</v>
      </c>
      <c r="BB195" s="29">
        <v>1.1000000000000001</v>
      </c>
      <c r="BC195" s="29">
        <v>31</v>
      </c>
      <c r="BD195" s="29">
        <v>0.02</v>
      </c>
      <c r="BE195" s="29">
        <v>2.5000000000000001E-2</v>
      </c>
      <c r="BF195" s="29">
        <v>0.39</v>
      </c>
      <c r="BG195" s="29">
        <v>3.5000000000000003E-2</v>
      </c>
      <c r="BH195" s="29">
        <v>1.4999999999999999E-2</v>
      </c>
      <c r="BI195" s="29">
        <v>2800</v>
      </c>
      <c r="BJ195" s="29">
        <v>2500</v>
      </c>
      <c r="BK195" s="29">
        <v>5.0999999999999996</v>
      </c>
      <c r="BL195" s="29">
        <v>26500</v>
      </c>
      <c r="BM195" s="85">
        <v>6.84</v>
      </c>
    </row>
    <row r="196" spans="1:65" x14ac:dyDescent="0.25">
      <c r="A196" s="139">
        <v>44181</v>
      </c>
      <c r="B196" s="132">
        <v>0.61805555555555558</v>
      </c>
      <c r="C196" s="74">
        <v>5.7</v>
      </c>
      <c r="D196" s="84">
        <v>35.6</v>
      </c>
      <c r="E196" s="84">
        <v>5.2</v>
      </c>
      <c r="F196" s="84">
        <v>0.44</v>
      </c>
      <c r="G196" s="29">
        <v>4.8499999999999996</v>
      </c>
      <c r="H196" s="29">
        <v>7.63</v>
      </c>
      <c r="I196" s="29">
        <v>6.36</v>
      </c>
      <c r="J196" s="29">
        <v>230</v>
      </c>
      <c r="K196" s="29">
        <v>360</v>
      </c>
      <c r="L196" s="29">
        <v>23</v>
      </c>
      <c r="M196" s="29">
        <v>638</v>
      </c>
      <c r="N196" s="85">
        <v>7.61</v>
      </c>
      <c r="O196" s="129">
        <v>0.61805555555555558</v>
      </c>
      <c r="P196" s="29">
        <v>1.4</v>
      </c>
      <c r="Q196" s="29">
        <v>1</v>
      </c>
      <c r="R196" s="29">
        <v>7</v>
      </c>
      <c r="S196" s="29">
        <v>0.92</v>
      </c>
      <c r="T196" s="29">
        <v>2.35</v>
      </c>
      <c r="U196" s="29">
        <v>5.92</v>
      </c>
      <c r="V196" s="29">
        <v>5.43</v>
      </c>
      <c r="W196" s="29">
        <v>1.6</v>
      </c>
      <c r="X196" s="29">
        <v>1.6</v>
      </c>
      <c r="Y196" s="29">
        <v>0.75</v>
      </c>
      <c r="Z196" s="29">
        <v>916</v>
      </c>
      <c r="AA196" s="85">
        <v>7.4</v>
      </c>
      <c r="AB196" s="217">
        <f t="shared" si="31"/>
        <v>2.0599999999999992</v>
      </c>
      <c r="AC196" s="185">
        <f t="shared" si="32"/>
        <v>1.5</v>
      </c>
      <c r="AD196" s="186">
        <f t="shared" si="33"/>
        <v>7.77</v>
      </c>
      <c r="AE196" s="185">
        <f t="shared" si="34"/>
        <v>3.7969999999999997</v>
      </c>
      <c r="AF196" s="186">
        <f t="shared" si="35"/>
        <v>1.7699999999999996</v>
      </c>
      <c r="AG196" s="187">
        <f t="shared" si="36"/>
        <v>1.7700000000000002</v>
      </c>
      <c r="AH196" s="185">
        <f t="shared" si="37"/>
        <v>18.699999999999996</v>
      </c>
      <c r="AI196" s="185">
        <f t="shared" si="38"/>
        <v>7.7106000000000012</v>
      </c>
      <c r="AJ196" s="186">
        <f t="shared" si="39"/>
        <v>19.699999999999996</v>
      </c>
      <c r="AK196" s="187">
        <f t="shared" si="40"/>
        <v>8.0250000000000004</v>
      </c>
      <c r="AL196" s="185">
        <f t="shared" si="41"/>
        <v>10.01</v>
      </c>
      <c r="AM196" s="188">
        <f t="shared" si="42"/>
        <v>6.7919999999999998</v>
      </c>
      <c r="AN196" s="129">
        <v>0.61805555555555558</v>
      </c>
      <c r="AO196" s="29">
        <v>2.1</v>
      </c>
      <c r="AP196" s="29">
        <v>33.4</v>
      </c>
      <c r="AQ196" s="29">
        <v>2.9000000000000001E-2</v>
      </c>
      <c r="AR196" s="29">
        <v>0.1</v>
      </c>
      <c r="AS196" s="29">
        <v>0.60199999999999998</v>
      </c>
      <c r="AT196" s="29">
        <v>4.8000000000000001E-2</v>
      </c>
      <c r="AU196" s="29">
        <v>7.0000000000000001E-3</v>
      </c>
      <c r="AV196" s="29">
        <v>3600</v>
      </c>
      <c r="AW196" s="29">
        <v>1500</v>
      </c>
      <c r="AX196" s="29">
        <v>13</v>
      </c>
      <c r="AY196" s="29">
        <v>12420</v>
      </c>
      <c r="AZ196" s="85">
        <v>6.81</v>
      </c>
      <c r="BA196" s="129">
        <v>0.61805555555555558</v>
      </c>
      <c r="BB196" s="29"/>
      <c r="BC196" s="29">
        <v>3.2</v>
      </c>
      <c r="BD196" s="29">
        <v>2.9000000000000001E-2</v>
      </c>
      <c r="BE196" s="29">
        <v>0.04</v>
      </c>
      <c r="BF196" s="29">
        <v>0.39600000000000002</v>
      </c>
      <c r="BG196" s="29">
        <v>0.05</v>
      </c>
      <c r="BH196" s="29">
        <v>3.4000000000000002E-2</v>
      </c>
      <c r="BI196" s="29">
        <v>360</v>
      </c>
      <c r="BJ196" s="29">
        <v>310</v>
      </c>
      <c r="BK196" s="29">
        <v>2.6</v>
      </c>
      <c r="BL196" s="29">
        <v>33400</v>
      </c>
      <c r="BM196" s="85">
        <v>7.27</v>
      </c>
    </row>
    <row r="197" spans="1:65" x14ac:dyDescent="0.25">
      <c r="A197" s="139">
        <v>44187</v>
      </c>
      <c r="B197" s="132">
        <v>0.30555555555555552</v>
      </c>
      <c r="C197" s="74">
        <v>5.2</v>
      </c>
      <c r="D197" s="84">
        <v>20</v>
      </c>
      <c r="E197" s="84">
        <v>3.2</v>
      </c>
      <c r="F197" s="84">
        <v>1.3</v>
      </c>
      <c r="G197" s="29">
        <v>5.46</v>
      </c>
      <c r="H197" s="29">
        <v>8.06</v>
      </c>
      <c r="I197" s="29">
        <v>7.67</v>
      </c>
      <c r="J197" s="29">
        <v>18</v>
      </c>
      <c r="K197" s="29">
        <v>45</v>
      </c>
      <c r="L197" s="29">
        <v>11</v>
      </c>
      <c r="M197" s="29">
        <v>713</v>
      </c>
      <c r="N197" s="85">
        <v>7.78</v>
      </c>
      <c r="O197" s="129">
        <v>0.30555555555555552</v>
      </c>
      <c r="P197" s="29">
        <v>0.88</v>
      </c>
      <c r="Q197" s="29">
        <v>1.5</v>
      </c>
      <c r="R197" s="29">
        <v>3.4</v>
      </c>
      <c r="S197" s="29">
        <v>1.1000000000000001</v>
      </c>
      <c r="T197" s="29">
        <v>2.57</v>
      </c>
      <c r="U197" s="29">
        <v>7.44</v>
      </c>
      <c r="V197" s="29">
        <v>7.52</v>
      </c>
      <c r="W197" s="29">
        <v>1.6</v>
      </c>
      <c r="X197" s="29">
        <v>1.6</v>
      </c>
      <c r="Y197" s="29">
        <v>0.25</v>
      </c>
      <c r="Z197" s="29">
        <v>658</v>
      </c>
      <c r="AA197" s="85">
        <v>7.21</v>
      </c>
      <c r="AB197" s="217">
        <f t="shared" si="31"/>
        <v>2.0599999999999992</v>
      </c>
      <c r="AC197" s="185">
        <f t="shared" si="32"/>
        <v>1.55</v>
      </c>
      <c r="AD197" s="186">
        <f t="shared" si="33"/>
        <v>7.77</v>
      </c>
      <c r="AE197" s="185">
        <f t="shared" si="34"/>
        <v>3.6450000000000005</v>
      </c>
      <c r="AF197" s="186">
        <f t="shared" si="35"/>
        <v>1.7699999999999996</v>
      </c>
      <c r="AG197" s="187">
        <f t="shared" si="36"/>
        <v>1.77</v>
      </c>
      <c r="AH197" s="185">
        <f t="shared" si="37"/>
        <v>18.699999999999996</v>
      </c>
      <c r="AI197" s="185">
        <f t="shared" si="38"/>
        <v>6.7206000000000001</v>
      </c>
      <c r="AJ197" s="186">
        <f t="shared" si="39"/>
        <v>19.699999999999996</v>
      </c>
      <c r="AK197" s="187">
        <f t="shared" si="40"/>
        <v>7.911999999999999</v>
      </c>
      <c r="AL197" s="185">
        <f t="shared" si="41"/>
        <v>10.01</v>
      </c>
      <c r="AM197" s="188">
        <f t="shared" si="42"/>
        <v>6.5660000000000007</v>
      </c>
      <c r="AN197" s="129">
        <v>0.30555555555555552</v>
      </c>
      <c r="AO197" s="29">
        <v>0.82</v>
      </c>
      <c r="AP197" s="29">
        <v>70</v>
      </c>
      <c r="AQ197" s="29">
        <v>0.02</v>
      </c>
      <c r="AR197" s="29">
        <v>0.1</v>
      </c>
      <c r="AS197" s="29">
        <v>0.435</v>
      </c>
      <c r="AT197" s="29">
        <v>4.9000000000000002E-2</v>
      </c>
      <c r="AU197" s="29">
        <v>0.01</v>
      </c>
      <c r="AV197" s="29">
        <v>2300</v>
      </c>
      <c r="AW197" s="29">
        <v>390</v>
      </c>
      <c r="AX197" s="29">
        <v>13</v>
      </c>
      <c r="AY197" s="29">
        <v>18800</v>
      </c>
      <c r="AZ197" s="85">
        <v>6.41</v>
      </c>
      <c r="BA197" s="129">
        <v>0.30555555555555552</v>
      </c>
      <c r="BB197" s="29">
        <v>1.1000000000000001</v>
      </c>
      <c r="BC197" s="29">
        <v>42.5</v>
      </c>
      <c r="BD197" s="29">
        <v>1.7999999999999999E-2</v>
      </c>
      <c r="BE197" s="29">
        <v>8.4000000000000005E-2</v>
      </c>
      <c r="BF197" s="29">
        <v>0.68300000000000005</v>
      </c>
      <c r="BG197" s="29">
        <v>5.8000000000000003E-2</v>
      </c>
      <c r="BH197" s="29">
        <v>3.3000000000000002E-2</v>
      </c>
      <c r="BI197" s="29">
        <v>610</v>
      </c>
      <c r="BJ197" s="29">
        <v>390</v>
      </c>
      <c r="BK197" s="29">
        <v>4</v>
      </c>
      <c r="BL197" s="29">
        <v>28600</v>
      </c>
      <c r="BM197" s="85">
        <v>6.19</v>
      </c>
    </row>
    <row r="198" spans="1:65" x14ac:dyDescent="0.25">
      <c r="A198" s="139">
        <v>44195</v>
      </c>
      <c r="B198" s="132">
        <v>0.58333333333333337</v>
      </c>
      <c r="C198" s="74">
        <v>6.7</v>
      </c>
      <c r="D198" s="84">
        <v>29.5</v>
      </c>
      <c r="E198" s="84">
        <v>7</v>
      </c>
      <c r="F198" s="84">
        <v>8.1</v>
      </c>
      <c r="G198" s="29">
        <v>12.6</v>
      </c>
      <c r="H198" s="29">
        <v>9.49</v>
      </c>
      <c r="I198" s="29">
        <v>8.02</v>
      </c>
      <c r="J198" s="29">
        <v>2700</v>
      </c>
      <c r="K198" s="29">
        <v>11000</v>
      </c>
      <c r="L198" s="29">
        <v>17</v>
      </c>
      <c r="M198" s="29">
        <v>731</v>
      </c>
      <c r="N198" s="85">
        <v>7.39</v>
      </c>
      <c r="O198" s="129">
        <v>0.58333333333333337</v>
      </c>
      <c r="P198" s="29">
        <v>4.0999999999999996</v>
      </c>
      <c r="Q198" s="29">
        <v>1</v>
      </c>
      <c r="R198" s="29">
        <v>6.9</v>
      </c>
      <c r="S198" s="29">
        <v>6.6</v>
      </c>
      <c r="T198" s="29">
        <v>7.71</v>
      </c>
      <c r="U198" s="29">
        <v>8.42</v>
      </c>
      <c r="V198" s="29">
        <v>7.51</v>
      </c>
      <c r="W198" s="29">
        <v>1.6</v>
      </c>
      <c r="X198" s="29">
        <v>3.3</v>
      </c>
      <c r="Y198" s="29">
        <v>0.75</v>
      </c>
      <c r="Z198" s="29">
        <v>570</v>
      </c>
      <c r="AA198" s="85">
        <v>7.36</v>
      </c>
      <c r="AB198" s="217">
        <f t="shared" si="31"/>
        <v>2.0599999999999992</v>
      </c>
      <c r="AC198" s="185">
        <f t="shared" si="32"/>
        <v>1.55</v>
      </c>
      <c r="AD198" s="186">
        <f t="shared" si="33"/>
        <v>7.77</v>
      </c>
      <c r="AE198" s="185">
        <f t="shared" si="34"/>
        <v>3.8950000000000005</v>
      </c>
      <c r="AF198" s="186">
        <f t="shared" si="35"/>
        <v>3.3</v>
      </c>
      <c r="AG198" s="187">
        <f t="shared" si="36"/>
        <v>1.9400000000000002</v>
      </c>
      <c r="AH198" s="185">
        <f t="shared" si="37"/>
        <v>18.699999999999996</v>
      </c>
      <c r="AI198" s="185">
        <f t="shared" si="38"/>
        <v>7.3105999999999982</v>
      </c>
      <c r="AJ198" s="186">
        <f t="shared" si="39"/>
        <v>19.699999999999996</v>
      </c>
      <c r="AK198" s="187">
        <f t="shared" si="40"/>
        <v>8.5129999999999981</v>
      </c>
      <c r="AL198" s="185">
        <f t="shared" si="41"/>
        <v>8.8399999999999981</v>
      </c>
      <c r="AM198" s="188">
        <f t="shared" si="42"/>
        <v>6.4179999999999993</v>
      </c>
      <c r="AN198" s="129">
        <v>0.58333333333333337</v>
      </c>
      <c r="AO198" s="29">
        <v>1.4</v>
      </c>
      <c r="AP198" s="29">
        <v>13.8</v>
      </c>
      <c r="AQ198" s="29">
        <v>1.5</v>
      </c>
      <c r="AR198" s="29">
        <v>1.6</v>
      </c>
      <c r="AS198" s="29">
        <v>1.78</v>
      </c>
      <c r="AT198" s="29">
        <v>1.65</v>
      </c>
      <c r="AU198" s="29">
        <v>1.55</v>
      </c>
      <c r="AV198" s="29">
        <v>56</v>
      </c>
      <c r="AW198" s="29">
        <v>600</v>
      </c>
      <c r="AX198" s="29">
        <v>1.8</v>
      </c>
      <c r="AY198" s="29">
        <v>13070</v>
      </c>
      <c r="AZ198" s="85">
        <v>7.08</v>
      </c>
      <c r="BA198" s="129">
        <v>0.58333333333333337</v>
      </c>
      <c r="BB198" s="29">
        <v>3.9</v>
      </c>
      <c r="BC198" s="29">
        <v>22.6</v>
      </c>
      <c r="BD198" s="29">
        <v>0.44</v>
      </c>
      <c r="BE198" s="29">
        <v>0.31</v>
      </c>
      <c r="BF198" s="29">
        <v>1.21</v>
      </c>
      <c r="BG198" s="29">
        <v>0.76400000000000001</v>
      </c>
      <c r="BH198" s="29">
        <v>0.61199999999999999</v>
      </c>
      <c r="BI198" s="29">
        <v>42</v>
      </c>
      <c r="BJ198" s="29">
        <v>120</v>
      </c>
      <c r="BK198" s="29">
        <v>4.4000000000000004</v>
      </c>
      <c r="BL198" s="29">
        <v>25400</v>
      </c>
      <c r="BM198" s="85">
        <v>6.41</v>
      </c>
    </row>
    <row r="199" spans="1:65" x14ac:dyDescent="0.25">
      <c r="A199" s="139">
        <v>44202</v>
      </c>
      <c r="B199" s="132">
        <v>0.28125</v>
      </c>
      <c r="C199" s="74">
        <v>19</v>
      </c>
      <c r="D199" s="84">
        <v>74</v>
      </c>
      <c r="E199" s="84">
        <v>8.1</v>
      </c>
      <c r="F199" s="84">
        <v>13</v>
      </c>
      <c r="G199" s="29">
        <v>14.9</v>
      </c>
      <c r="H199" s="29">
        <v>9.33</v>
      </c>
      <c r="I199" s="29">
        <v>8.99</v>
      </c>
      <c r="J199" s="29">
        <v>4600</v>
      </c>
      <c r="K199" s="29">
        <v>22000</v>
      </c>
      <c r="L199" s="29">
        <v>27</v>
      </c>
      <c r="M199" s="29">
        <v>671</v>
      </c>
      <c r="N199" s="85">
        <v>7.57</v>
      </c>
      <c r="O199" s="129">
        <v>0.28125</v>
      </c>
      <c r="P199" s="29">
        <v>2.6</v>
      </c>
      <c r="Q199" s="29">
        <v>3</v>
      </c>
      <c r="R199" s="29">
        <v>7</v>
      </c>
      <c r="S199" s="138">
        <v>15</v>
      </c>
      <c r="T199" s="29">
        <v>15.4</v>
      </c>
      <c r="U199" s="29">
        <v>9.44</v>
      </c>
      <c r="V199" s="29">
        <v>4.3899999999999997</v>
      </c>
      <c r="W199" s="29">
        <v>1.6</v>
      </c>
      <c r="X199" s="29">
        <v>1.6</v>
      </c>
      <c r="Y199" s="29">
        <v>0.3</v>
      </c>
      <c r="Z199" s="29">
        <v>1030</v>
      </c>
      <c r="AA199" s="85">
        <v>7.75</v>
      </c>
      <c r="AB199" s="217">
        <f t="shared" si="31"/>
        <v>3.1399999999999997</v>
      </c>
      <c r="AC199" s="185">
        <f t="shared" si="32"/>
        <v>1.6700000000000004</v>
      </c>
      <c r="AD199" s="186">
        <f t="shared" si="33"/>
        <v>7.77</v>
      </c>
      <c r="AE199" s="185">
        <f t="shared" si="34"/>
        <v>4.0980000000000008</v>
      </c>
      <c r="AF199" s="186">
        <f t="shared" si="35"/>
        <v>3.3</v>
      </c>
      <c r="AG199" s="187">
        <f t="shared" si="36"/>
        <v>1.94</v>
      </c>
      <c r="AH199" s="185">
        <f t="shared" si="37"/>
        <v>18.699999999999996</v>
      </c>
      <c r="AI199" s="185">
        <f t="shared" si="38"/>
        <v>8.8005999999999993</v>
      </c>
      <c r="AJ199" s="186">
        <f t="shared" si="39"/>
        <v>19.699999999999996</v>
      </c>
      <c r="AK199" s="187">
        <f t="shared" si="40"/>
        <v>9.8929999999999989</v>
      </c>
      <c r="AL199" s="185">
        <f t="shared" si="41"/>
        <v>8.6839999999999993</v>
      </c>
      <c r="AM199" s="188">
        <f t="shared" si="42"/>
        <v>6.2619999999999996</v>
      </c>
      <c r="AN199" s="129">
        <v>0.28125</v>
      </c>
      <c r="AO199" s="29">
        <v>0.81</v>
      </c>
      <c r="AP199" s="29">
        <v>32.200000000000003</v>
      </c>
      <c r="AQ199" s="29">
        <v>0.14000000000000001</v>
      </c>
      <c r="AR199" s="29">
        <v>0.36</v>
      </c>
      <c r="AS199" s="29">
        <v>0.84899999999999998</v>
      </c>
      <c r="AT199" s="29">
        <v>0.17299999999999999</v>
      </c>
      <c r="AU199" s="29">
        <v>0.03</v>
      </c>
      <c r="AV199" s="29">
        <v>620</v>
      </c>
      <c r="AW199" s="29">
        <v>1200</v>
      </c>
      <c r="AX199" s="29">
        <v>7.2</v>
      </c>
      <c r="AY199" s="29">
        <v>26800</v>
      </c>
      <c r="AZ199" s="85">
        <v>7.32</v>
      </c>
      <c r="BA199" s="129">
        <v>0.28125</v>
      </c>
      <c r="BB199" s="29">
        <v>1.1000000000000001</v>
      </c>
      <c r="BC199" s="29">
        <v>27.8</v>
      </c>
      <c r="BD199" s="29">
        <v>0.78</v>
      </c>
      <c r="BE199" s="29">
        <v>1.5</v>
      </c>
      <c r="BF199" s="29">
        <v>1.7</v>
      </c>
      <c r="BG199" s="29">
        <v>0.94</v>
      </c>
      <c r="BH199" s="29">
        <v>0.80800000000000005</v>
      </c>
      <c r="BI199" s="29">
        <v>520</v>
      </c>
      <c r="BJ199" s="29">
        <v>540</v>
      </c>
      <c r="BK199" s="29">
        <v>3</v>
      </c>
      <c r="BL199" s="29">
        <v>16790</v>
      </c>
      <c r="BM199" s="85">
        <v>6.91</v>
      </c>
    </row>
    <row r="200" spans="1:65" x14ac:dyDescent="0.25">
      <c r="A200" s="139">
        <v>44210</v>
      </c>
      <c r="B200" s="132">
        <v>0.60763888888888895</v>
      </c>
      <c r="C200" s="74">
        <v>56</v>
      </c>
      <c r="D200" s="84">
        <v>109</v>
      </c>
      <c r="E200" s="84">
        <v>11</v>
      </c>
      <c r="F200" s="84">
        <v>6.1</v>
      </c>
      <c r="G200" s="29">
        <v>15</v>
      </c>
      <c r="H200" s="29">
        <v>11.9</v>
      </c>
      <c r="I200" s="29">
        <v>9.0299999999999994</v>
      </c>
      <c r="J200" s="29">
        <v>8300</v>
      </c>
      <c r="K200" s="29">
        <v>11000</v>
      </c>
      <c r="L200" s="29">
        <v>50</v>
      </c>
      <c r="M200" s="29">
        <v>655</v>
      </c>
      <c r="N200" s="85">
        <v>7.13</v>
      </c>
      <c r="O200" s="129">
        <v>0.60763888888888895</v>
      </c>
      <c r="P200" s="29">
        <v>7.8</v>
      </c>
      <c r="Q200" s="29">
        <v>6.6</v>
      </c>
      <c r="R200" s="29">
        <v>11</v>
      </c>
      <c r="S200" s="138">
        <v>4.7</v>
      </c>
      <c r="T200" s="29">
        <v>6.38</v>
      </c>
      <c r="U200" s="29">
        <v>10.4</v>
      </c>
      <c r="V200" s="29">
        <v>9.24</v>
      </c>
      <c r="W200" s="29">
        <v>1.6</v>
      </c>
      <c r="X200" s="29">
        <v>1.6</v>
      </c>
      <c r="Y200" s="29">
        <v>0.2</v>
      </c>
      <c r="Z200" s="29">
        <v>725</v>
      </c>
      <c r="AA200" s="85">
        <v>7.24</v>
      </c>
      <c r="AB200" s="217">
        <f t="shared" si="31"/>
        <v>3.3599999999999985</v>
      </c>
      <c r="AC200" s="185">
        <f t="shared" si="32"/>
        <v>1.89</v>
      </c>
      <c r="AD200" s="186">
        <f t="shared" si="33"/>
        <v>7.8599999999999994</v>
      </c>
      <c r="AE200" s="185">
        <f t="shared" si="34"/>
        <v>4.1079999999999997</v>
      </c>
      <c r="AF200" s="186">
        <f t="shared" si="35"/>
        <v>3.3</v>
      </c>
      <c r="AG200" s="187">
        <f t="shared" si="36"/>
        <v>1.9400000000000002</v>
      </c>
      <c r="AH200" s="185">
        <f t="shared" si="37"/>
        <v>18.699999999999996</v>
      </c>
      <c r="AI200" s="185">
        <f t="shared" si="38"/>
        <v>9.2639999999999993</v>
      </c>
      <c r="AJ200" s="186">
        <f t="shared" si="39"/>
        <v>19.699999999999996</v>
      </c>
      <c r="AK200" s="187">
        <f t="shared" si="40"/>
        <v>10.390999999999998</v>
      </c>
      <c r="AL200" s="185">
        <f t="shared" si="41"/>
        <v>9.5359999999999996</v>
      </c>
      <c r="AM200" s="188">
        <f t="shared" si="42"/>
        <v>6.6820000000000004</v>
      </c>
      <c r="AN200" s="129">
        <v>0.60763888888888895</v>
      </c>
      <c r="AO200" s="29">
        <v>1.3</v>
      </c>
      <c r="AP200" s="29">
        <v>31.2</v>
      </c>
      <c r="AQ200" s="29">
        <v>0.38</v>
      </c>
      <c r="AR200" s="29">
        <v>0.15</v>
      </c>
      <c r="AS200" s="29">
        <v>0.93100000000000005</v>
      </c>
      <c r="AT200" s="29">
        <v>0.14499999999999999</v>
      </c>
      <c r="AU200" s="29">
        <v>6.9000000000000006E-2</v>
      </c>
      <c r="AV200" s="29">
        <v>8300</v>
      </c>
      <c r="AW200" s="29">
        <v>8800</v>
      </c>
      <c r="AX200" s="29">
        <v>4.5999999999999996</v>
      </c>
      <c r="AY200" s="29">
        <v>13110</v>
      </c>
      <c r="AZ200" s="85">
        <v>6.66</v>
      </c>
      <c r="BA200" s="129">
        <v>0.60763888888888895</v>
      </c>
      <c r="BB200" s="29">
        <v>1.4</v>
      </c>
      <c r="BC200" s="29">
        <v>34.200000000000003</v>
      </c>
      <c r="BD200" s="29">
        <v>0.67</v>
      </c>
      <c r="BE200" s="29">
        <v>0.31</v>
      </c>
      <c r="BF200" s="29">
        <v>0.79700000000000004</v>
      </c>
      <c r="BG200" s="29">
        <v>0.47099999999999997</v>
      </c>
      <c r="BH200" s="29">
        <v>0.47599999999999998</v>
      </c>
      <c r="BI200" s="29">
        <v>1400</v>
      </c>
      <c r="BJ200" s="29">
        <v>1300</v>
      </c>
      <c r="BK200" s="29">
        <v>3</v>
      </c>
      <c r="BL200" s="29">
        <v>28300</v>
      </c>
      <c r="BM200" s="85">
        <v>7.37</v>
      </c>
    </row>
    <row r="201" spans="1:65" x14ac:dyDescent="0.25">
      <c r="A201" s="139">
        <v>44216</v>
      </c>
      <c r="B201" s="132">
        <v>0.28125</v>
      </c>
      <c r="C201" s="74">
        <v>32</v>
      </c>
      <c r="D201" s="84">
        <v>110</v>
      </c>
      <c r="E201" s="84">
        <v>9.4</v>
      </c>
      <c r="F201" s="84">
        <v>0.1</v>
      </c>
      <c r="G201" s="29">
        <v>12.9</v>
      </c>
      <c r="H201" s="29">
        <v>11.8</v>
      </c>
      <c r="I201" s="29">
        <v>8.64</v>
      </c>
      <c r="J201" s="29">
        <v>5200</v>
      </c>
      <c r="K201" s="29">
        <v>23000</v>
      </c>
      <c r="L201" s="29">
        <v>50</v>
      </c>
      <c r="M201" s="29">
        <v>633</v>
      </c>
      <c r="N201" s="85">
        <v>8.17</v>
      </c>
      <c r="O201" s="129">
        <v>0.28125</v>
      </c>
      <c r="P201" s="29">
        <v>1.7</v>
      </c>
      <c r="Q201" s="29">
        <v>1</v>
      </c>
      <c r="R201" s="29">
        <v>12</v>
      </c>
      <c r="S201" s="138">
        <v>0.05</v>
      </c>
      <c r="T201" s="29">
        <v>1.77</v>
      </c>
      <c r="U201" s="29">
        <v>10.1</v>
      </c>
      <c r="V201" s="29">
        <v>8.57</v>
      </c>
      <c r="W201" s="29">
        <v>1.6</v>
      </c>
      <c r="X201" s="29">
        <v>1.6</v>
      </c>
      <c r="Y201" s="29">
        <v>0.35</v>
      </c>
      <c r="Z201" s="29">
        <v>652</v>
      </c>
      <c r="AA201" s="85">
        <v>8.1300000000000008</v>
      </c>
      <c r="AB201" s="217">
        <f t="shared" si="31"/>
        <v>3</v>
      </c>
      <c r="AC201" s="185">
        <f t="shared" si="32"/>
        <v>1.8090909090909089</v>
      </c>
      <c r="AD201" s="186">
        <f t="shared" si="33"/>
        <v>7.8</v>
      </c>
      <c r="AE201" s="185">
        <f t="shared" si="34"/>
        <v>3.8890909090909092</v>
      </c>
      <c r="AF201" s="186">
        <f t="shared" si="35"/>
        <v>3.3</v>
      </c>
      <c r="AG201" s="187">
        <f t="shared" si="36"/>
        <v>1.9090909090909094</v>
      </c>
      <c r="AH201" s="185">
        <f t="shared" si="37"/>
        <v>17</v>
      </c>
      <c r="AI201" s="185">
        <f t="shared" si="38"/>
        <v>8.4263636363636341</v>
      </c>
      <c r="AJ201" s="186">
        <f t="shared" si="39"/>
        <v>18</v>
      </c>
      <c r="AK201" s="187">
        <f t="shared" si="40"/>
        <v>9.6072727272727256</v>
      </c>
      <c r="AL201" s="185">
        <f t="shared" si="41"/>
        <v>10.1</v>
      </c>
      <c r="AM201" s="188">
        <f t="shared" si="42"/>
        <v>6.9927272727272731</v>
      </c>
      <c r="AN201" s="129">
        <v>0.28125</v>
      </c>
      <c r="AO201" s="29">
        <v>2</v>
      </c>
      <c r="AP201" s="29">
        <v>24.2</v>
      </c>
      <c r="AQ201" s="29">
        <v>0.1</v>
      </c>
      <c r="AR201" s="29">
        <v>5.8999999999999997E-2</v>
      </c>
      <c r="AS201" s="29">
        <v>0.57999999999999996</v>
      </c>
      <c r="AT201" s="29">
        <v>0.11600000000000001</v>
      </c>
      <c r="AU201" s="29">
        <v>6.3E-2</v>
      </c>
      <c r="AV201" s="29">
        <v>720</v>
      </c>
      <c r="AW201" s="29">
        <v>620</v>
      </c>
      <c r="AX201" s="29">
        <v>5.5</v>
      </c>
      <c r="AY201" s="29">
        <v>20220</v>
      </c>
      <c r="AZ201" s="85">
        <v>7.06</v>
      </c>
      <c r="BA201" s="129">
        <v>0.28125</v>
      </c>
      <c r="BB201" s="29">
        <v>1.8</v>
      </c>
      <c r="BC201" s="29">
        <v>22</v>
      </c>
      <c r="BD201" s="29">
        <v>0.51</v>
      </c>
      <c r="BE201" s="29">
        <v>0.03</v>
      </c>
      <c r="BF201" s="29">
        <v>0.49399999999999999</v>
      </c>
      <c r="BG201" s="29">
        <v>0.48899999999999999</v>
      </c>
      <c r="BH201" s="29">
        <v>0.39300000000000002</v>
      </c>
      <c r="BI201" s="29">
        <v>580</v>
      </c>
      <c r="BJ201" s="29">
        <v>410</v>
      </c>
      <c r="BK201" s="29">
        <v>3.3</v>
      </c>
      <c r="BL201" s="29">
        <v>31400</v>
      </c>
      <c r="BM201" s="85">
        <v>7.74</v>
      </c>
    </row>
    <row r="202" spans="1:65" x14ac:dyDescent="0.25">
      <c r="A202" s="139">
        <v>44221</v>
      </c>
      <c r="B202" s="132">
        <v>0.45833333333333331</v>
      </c>
      <c r="C202" s="74">
        <v>40</v>
      </c>
      <c r="D202" s="84">
        <v>148</v>
      </c>
      <c r="E202" s="84">
        <v>13</v>
      </c>
      <c r="F202" s="84">
        <v>0.12</v>
      </c>
      <c r="G202" s="29">
        <v>13.2</v>
      </c>
      <c r="H202" s="29">
        <v>12.5</v>
      </c>
      <c r="I202" s="29">
        <v>9.34</v>
      </c>
      <c r="J202" s="29">
        <v>11000</v>
      </c>
      <c r="K202" s="29">
        <v>60000</v>
      </c>
      <c r="L202" s="29">
        <v>65</v>
      </c>
      <c r="M202" s="29">
        <v>800</v>
      </c>
      <c r="N202" s="85">
        <v>7.68</v>
      </c>
      <c r="O202" s="129">
        <v>0.45833333333333331</v>
      </c>
      <c r="P202" s="29">
        <v>0.89</v>
      </c>
      <c r="Q202" s="29">
        <v>1</v>
      </c>
      <c r="R202" s="29">
        <v>14</v>
      </c>
      <c r="S202" s="138">
        <v>3.6999999999999998E-2</v>
      </c>
      <c r="T202" s="29">
        <v>1.69</v>
      </c>
      <c r="U202" s="29">
        <v>11.5</v>
      </c>
      <c r="V202" s="29">
        <v>9.76</v>
      </c>
      <c r="W202" s="29">
        <v>1.6</v>
      </c>
      <c r="X202" s="29">
        <v>1.6</v>
      </c>
      <c r="Y202" s="29">
        <v>0.1</v>
      </c>
      <c r="Z202" s="29">
        <v>662</v>
      </c>
      <c r="AA202" s="85">
        <v>7.73</v>
      </c>
      <c r="AB202" s="217">
        <f t="shared" si="31"/>
        <v>3</v>
      </c>
      <c r="AC202" s="185">
        <f t="shared" si="32"/>
        <v>1.8090909090909089</v>
      </c>
      <c r="AD202" s="186">
        <f t="shared" si="33"/>
        <v>7.8</v>
      </c>
      <c r="AE202" s="185">
        <f t="shared" si="34"/>
        <v>3.7972727272727274</v>
      </c>
      <c r="AF202" s="186">
        <f t="shared" si="35"/>
        <v>3.3</v>
      </c>
      <c r="AG202" s="187">
        <f t="shared" si="36"/>
        <v>1.9090909090909094</v>
      </c>
      <c r="AH202" s="185">
        <f t="shared" si="37"/>
        <v>17</v>
      </c>
      <c r="AI202" s="185">
        <f t="shared" si="38"/>
        <v>8.4188181818181818</v>
      </c>
      <c r="AJ202" s="186">
        <f t="shared" si="39"/>
        <v>18</v>
      </c>
      <c r="AK202" s="187">
        <f t="shared" si="40"/>
        <v>9.6245454545454532</v>
      </c>
      <c r="AL202" s="185">
        <f t="shared" si="41"/>
        <v>10.4</v>
      </c>
      <c r="AM202" s="188">
        <f t="shared" si="42"/>
        <v>7.6836363636363636</v>
      </c>
      <c r="AN202" s="129">
        <v>0.45833333333333331</v>
      </c>
      <c r="AO202" s="29">
        <v>1.2</v>
      </c>
      <c r="AP202" s="29">
        <v>48.2</v>
      </c>
      <c r="AQ202" s="29">
        <v>0.57999999999999996</v>
      </c>
      <c r="AR202" s="29">
        <v>9.2999999999999999E-2</v>
      </c>
      <c r="AS202" s="29">
        <v>0.82599999999999996</v>
      </c>
      <c r="AT202" s="29">
        <v>0.80700000000000005</v>
      </c>
      <c r="AU202" s="29">
        <v>0.57799999999999996</v>
      </c>
      <c r="AV202" s="29">
        <v>66</v>
      </c>
      <c r="AW202" s="29">
        <v>250</v>
      </c>
      <c r="AX202" s="29">
        <v>3.8</v>
      </c>
      <c r="AY202" s="29">
        <v>27800</v>
      </c>
      <c r="AZ202" s="85">
        <v>7.14</v>
      </c>
      <c r="BA202" s="129">
        <v>0.45833333333333331</v>
      </c>
      <c r="BB202" s="29">
        <v>1.5</v>
      </c>
      <c r="BC202" s="29">
        <v>81.599999999999994</v>
      </c>
      <c r="BD202" s="29">
        <v>0.48</v>
      </c>
      <c r="BE202" s="29">
        <v>6.6000000000000003E-2</v>
      </c>
      <c r="BF202" s="29">
        <v>0.77100000000000002</v>
      </c>
      <c r="BG202" s="29">
        <v>0.61799999999999999</v>
      </c>
      <c r="BH202" s="29">
        <v>0.61399999999999999</v>
      </c>
      <c r="BI202" s="29">
        <v>42</v>
      </c>
      <c r="BJ202" s="29">
        <v>48</v>
      </c>
      <c r="BK202" s="29">
        <v>3.4</v>
      </c>
      <c r="BL202" s="29">
        <v>35600</v>
      </c>
      <c r="BM202" s="85">
        <v>7.36</v>
      </c>
    </row>
    <row r="203" spans="1:65" x14ac:dyDescent="0.25">
      <c r="A203" s="139">
        <v>44229</v>
      </c>
      <c r="B203" s="132">
        <v>0.72569444444444453</v>
      </c>
      <c r="C203" s="74">
        <v>19</v>
      </c>
      <c r="D203" s="84">
        <v>100</v>
      </c>
      <c r="E203" s="84">
        <v>15</v>
      </c>
      <c r="F203" s="84">
        <v>0.32</v>
      </c>
      <c r="G203" s="29">
        <v>12.1</v>
      </c>
      <c r="H203" s="29">
        <v>11.9</v>
      </c>
      <c r="I203" s="29">
        <v>10.199999999999999</v>
      </c>
      <c r="J203" s="29">
        <v>11000</v>
      </c>
      <c r="K203" s="29">
        <v>4000</v>
      </c>
      <c r="L203" s="29">
        <v>50</v>
      </c>
      <c r="M203" s="29">
        <v>986</v>
      </c>
      <c r="N203" s="85">
        <v>7.18</v>
      </c>
      <c r="O203" s="129">
        <v>0.72569444444444453</v>
      </c>
      <c r="P203" s="29">
        <v>1.4</v>
      </c>
      <c r="Q203" s="29">
        <v>2.2000000000000002</v>
      </c>
      <c r="R203" s="29">
        <v>18</v>
      </c>
      <c r="S203" s="29">
        <v>4.1000000000000002E-2</v>
      </c>
      <c r="T203" s="29">
        <v>1.45</v>
      </c>
      <c r="U203" s="29">
        <v>10.3</v>
      </c>
      <c r="V203" s="29">
        <v>10.6</v>
      </c>
      <c r="W203" s="29">
        <v>1.6</v>
      </c>
      <c r="X203" s="29">
        <v>1.6</v>
      </c>
      <c r="Y203" s="29">
        <v>0.95</v>
      </c>
      <c r="Z203" s="29">
        <v>674</v>
      </c>
      <c r="AA203" s="85">
        <v>7.37</v>
      </c>
      <c r="AB203" s="217">
        <f t="shared" si="31"/>
        <v>3</v>
      </c>
      <c r="AC203" s="185">
        <f t="shared" si="32"/>
        <v>1.918181818181818</v>
      </c>
      <c r="AD203" s="186">
        <f t="shared" si="33"/>
        <v>7.8</v>
      </c>
      <c r="AE203" s="185">
        <f t="shared" si="34"/>
        <v>3.7336363636363639</v>
      </c>
      <c r="AF203" s="186">
        <f t="shared" si="35"/>
        <v>1.6</v>
      </c>
      <c r="AG203" s="187">
        <f t="shared" si="36"/>
        <v>1.7545454545454549</v>
      </c>
      <c r="AH203" s="185">
        <f t="shared" si="37"/>
        <v>17</v>
      </c>
      <c r="AI203" s="185">
        <f t="shared" si="38"/>
        <v>7.6770909090909099</v>
      </c>
      <c r="AJ203" s="186">
        <f t="shared" si="39"/>
        <v>18</v>
      </c>
      <c r="AK203" s="187">
        <f t="shared" si="40"/>
        <v>8.9472727272727255</v>
      </c>
      <c r="AL203" s="185">
        <f t="shared" si="41"/>
        <v>10.4</v>
      </c>
      <c r="AM203" s="188">
        <f t="shared" si="42"/>
        <v>8.3563636363636355</v>
      </c>
      <c r="AN203" s="129">
        <v>0.72569444444444453</v>
      </c>
      <c r="AO203" s="29">
        <v>1.6</v>
      </c>
      <c r="AP203" s="29">
        <v>28.4</v>
      </c>
      <c r="AQ203" s="29">
        <v>0.12</v>
      </c>
      <c r="AR203" s="29">
        <v>4.3999999999999997E-2</v>
      </c>
      <c r="AS203" s="29">
        <v>0.377</v>
      </c>
      <c r="AT203" s="29">
        <v>0.17599999999999999</v>
      </c>
      <c r="AU203" s="29">
        <v>6.4000000000000001E-2</v>
      </c>
      <c r="AV203" s="29">
        <v>3300</v>
      </c>
      <c r="AW203" s="29">
        <v>1500</v>
      </c>
      <c r="AX203" s="29">
        <v>3.8</v>
      </c>
      <c r="AY203" s="29">
        <v>26100</v>
      </c>
      <c r="AZ203" s="85">
        <v>7.12</v>
      </c>
      <c r="BA203" s="129">
        <v>0.72569444444444453</v>
      </c>
      <c r="BB203" s="29">
        <v>2.7</v>
      </c>
      <c r="BC203" s="29">
        <v>56.2</v>
      </c>
      <c r="BD203" s="29">
        <v>0.12</v>
      </c>
      <c r="BE203" s="29">
        <v>1.7000000000000001E-2</v>
      </c>
      <c r="BF203" s="29">
        <v>0.46200000000000002</v>
      </c>
      <c r="BG203" s="29">
        <v>0.255</v>
      </c>
      <c r="BH203" s="29">
        <v>0.17699999999999999</v>
      </c>
      <c r="BI203" s="29">
        <v>110</v>
      </c>
      <c r="BJ203" s="29">
        <v>140</v>
      </c>
      <c r="BK203" s="29">
        <v>2.1</v>
      </c>
      <c r="BL203" s="29">
        <v>37200</v>
      </c>
      <c r="BM203" s="85">
        <v>7.64</v>
      </c>
    </row>
    <row r="204" spans="1:65" x14ac:dyDescent="0.25">
      <c r="A204" s="139">
        <v>44246</v>
      </c>
      <c r="B204" s="132">
        <v>0.29166666666666669</v>
      </c>
      <c r="C204" s="74">
        <v>17</v>
      </c>
      <c r="D204" s="84">
        <v>116</v>
      </c>
      <c r="E204" s="84">
        <v>9.6999999999999993</v>
      </c>
      <c r="F204" s="84">
        <v>0.46</v>
      </c>
      <c r="G204" s="29">
        <v>9.8800000000000008</v>
      </c>
      <c r="H204" s="29">
        <v>9.2899999999999991</v>
      </c>
      <c r="I204" s="29">
        <v>9.64</v>
      </c>
      <c r="J204" s="29">
        <v>12000</v>
      </c>
      <c r="K204" s="29">
        <v>24000</v>
      </c>
      <c r="L204" s="29">
        <v>55</v>
      </c>
      <c r="M204" s="29">
        <v>628</v>
      </c>
      <c r="N204" s="85">
        <v>7.5</v>
      </c>
      <c r="O204" s="129">
        <v>0.29166666666666669</v>
      </c>
      <c r="P204" s="29">
        <v>1</v>
      </c>
      <c r="Q204" s="29">
        <v>1</v>
      </c>
      <c r="R204" s="29">
        <v>10</v>
      </c>
      <c r="S204" s="29">
        <v>1.7000000000000001E-2</v>
      </c>
      <c r="T204" s="29">
        <v>1.39</v>
      </c>
      <c r="U204" s="29">
        <v>9.68</v>
      </c>
      <c r="V204" s="29">
        <v>9.8000000000000007</v>
      </c>
      <c r="W204" s="29">
        <v>1.6</v>
      </c>
      <c r="X204" s="29">
        <v>1.6</v>
      </c>
      <c r="Y204" s="29">
        <v>0.2</v>
      </c>
      <c r="Z204" s="29">
        <v>637</v>
      </c>
      <c r="AA204" s="85">
        <v>7.62</v>
      </c>
      <c r="AB204" s="217">
        <f t="shared" si="31"/>
        <v>3</v>
      </c>
      <c r="AC204" s="185">
        <f t="shared" si="32"/>
        <v>1.918181818181818</v>
      </c>
      <c r="AD204" s="186">
        <f t="shared" si="33"/>
        <v>7.8</v>
      </c>
      <c r="AE204" s="185">
        <f t="shared" si="34"/>
        <v>3.4427272727272724</v>
      </c>
      <c r="AF204" s="186">
        <f t="shared" si="35"/>
        <v>1.6</v>
      </c>
      <c r="AG204" s="187">
        <f t="shared" si="36"/>
        <v>1.7545454545454546</v>
      </c>
      <c r="AH204" s="185">
        <f t="shared" si="37"/>
        <v>17</v>
      </c>
      <c r="AI204" s="185">
        <f t="shared" si="38"/>
        <v>7.2240909090909096</v>
      </c>
      <c r="AJ204" s="186">
        <f t="shared" si="39"/>
        <v>18</v>
      </c>
      <c r="AK204" s="187">
        <f t="shared" si="40"/>
        <v>8.5190909090909077</v>
      </c>
      <c r="AL204" s="185">
        <f t="shared" si="41"/>
        <v>10.4</v>
      </c>
      <c r="AM204" s="188">
        <f t="shared" si="42"/>
        <v>8.9090909090909083</v>
      </c>
      <c r="AN204" s="129">
        <v>0.29166666666666669</v>
      </c>
      <c r="AO204" s="29">
        <v>0.5</v>
      </c>
      <c r="AP204" s="29">
        <v>12.8</v>
      </c>
      <c r="AQ204" s="29">
        <v>0.25</v>
      </c>
      <c r="AR204" s="29">
        <v>9.4E-2</v>
      </c>
      <c r="AS204" s="29">
        <v>0.67300000000000004</v>
      </c>
      <c r="AT204" s="29">
        <v>0.24</v>
      </c>
      <c r="AU204" s="29">
        <v>0.21299999999999999</v>
      </c>
      <c r="AV204" s="29">
        <v>240</v>
      </c>
      <c r="AW204" s="29">
        <v>510</v>
      </c>
      <c r="AX204" s="29">
        <v>4.3</v>
      </c>
      <c r="AY204" s="29">
        <v>11450</v>
      </c>
      <c r="AZ204" s="85">
        <v>6.89</v>
      </c>
      <c r="BA204" s="129">
        <v>0.29166666666666669</v>
      </c>
      <c r="BB204" s="29">
        <v>1</v>
      </c>
      <c r="BC204" s="29">
        <v>25.4</v>
      </c>
      <c r="BD204" s="29">
        <v>0.73</v>
      </c>
      <c r="BE204" s="29">
        <v>7.5999999999999998E-2</v>
      </c>
      <c r="BF204" s="29">
        <v>0.47499999999999998</v>
      </c>
      <c r="BG204" s="29">
        <v>0.77900000000000003</v>
      </c>
      <c r="BH204" s="29">
        <v>0.65200000000000002</v>
      </c>
      <c r="BI204" s="29">
        <v>850</v>
      </c>
      <c r="BJ204" s="29">
        <v>420</v>
      </c>
      <c r="BK204" s="29">
        <v>4.2</v>
      </c>
      <c r="BL204" s="29">
        <v>20390</v>
      </c>
      <c r="BM204" s="85">
        <v>7.25</v>
      </c>
    </row>
    <row r="205" spans="1:65" ht="13.8" thickBot="1" x14ac:dyDescent="0.3">
      <c r="A205" s="139">
        <v>44278</v>
      </c>
      <c r="B205" s="247">
        <v>0.36458333333333331</v>
      </c>
      <c r="C205" s="88">
        <v>9.5</v>
      </c>
      <c r="D205" s="89">
        <v>76</v>
      </c>
      <c r="E205" s="89">
        <v>2.6</v>
      </c>
      <c r="F205" s="89">
        <v>0.28999999999999998</v>
      </c>
      <c r="G205" s="90">
        <v>7.13</v>
      </c>
      <c r="H205" s="90">
        <v>12.6</v>
      </c>
      <c r="I205" s="90">
        <v>9.9499999999999993</v>
      </c>
      <c r="J205" s="90">
        <v>500</v>
      </c>
      <c r="K205" s="90">
        <v>2600</v>
      </c>
      <c r="L205" s="90">
        <v>65</v>
      </c>
      <c r="M205" s="90">
        <v>1221</v>
      </c>
      <c r="N205" s="91">
        <v>7.36</v>
      </c>
      <c r="O205" s="134">
        <v>0.36458333333333331</v>
      </c>
      <c r="P205" s="90">
        <v>1.3</v>
      </c>
      <c r="Q205" s="90">
        <v>2.4</v>
      </c>
      <c r="R205" s="90">
        <v>0.78</v>
      </c>
      <c r="S205" s="90">
        <v>0.68</v>
      </c>
      <c r="T205" s="90">
        <v>1.88</v>
      </c>
      <c r="U205" s="90">
        <v>12.6</v>
      </c>
      <c r="V205" s="90">
        <v>8.7200000000000006</v>
      </c>
      <c r="W205" s="90">
        <v>1.6</v>
      </c>
      <c r="X205" s="90">
        <v>1.6</v>
      </c>
      <c r="Y205" s="90">
        <v>0.2</v>
      </c>
      <c r="Z205" s="90">
        <v>1638</v>
      </c>
      <c r="AA205" s="91">
        <v>7.48</v>
      </c>
      <c r="AB205" s="218">
        <f t="shared" si="31"/>
        <v>3</v>
      </c>
      <c r="AC205" s="189">
        <f t="shared" si="32"/>
        <v>2.045454545454545</v>
      </c>
      <c r="AD205" s="190">
        <f t="shared" si="33"/>
        <v>7.7</v>
      </c>
      <c r="AE205" s="189">
        <f t="shared" si="34"/>
        <v>2.7972727272727274</v>
      </c>
      <c r="AF205" s="190">
        <f t="shared" si="35"/>
        <v>1.6</v>
      </c>
      <c r="AG205" s="191">
        <f t="shared" si="36"/>
        <v>1.7545454545454549</v>
      </c>
      <c r="AH205" s="189">
        <f t="shared" si="37"/>
        <v>15</v>
      </c>
      <c r="AI205" s="189">
        <f t="shared" si="38"/>
        <v>5.7404545454545461</v>
      </c>
      <c r="AJ205" s="190">
        <f t="shared" si="39"/>
        <v>15.4</v>
      </c>
      <c r="AK205" s="191">
        <f t="shared" si="40"/>
        <v>7.0536363636363628</v>
      </c>
      <c r="AL205" s="189">
        <f t="shared" si="41"/>
        <v>11.5</v>
      </c>
      <c r="AM205" s="192">
        <f t="shared" si="42"/>
        <v>9.4909090909090885</v>
      </c>
      <c r="AN205" s="134">
        <v>0.36458333333333331</v>
      </c>
      <c r="AO205" s="90">
        <v>1.4</v>
      </c>
      <c r="AP205" s="90">
        <v>34</v>
      </c>
      <c r="AQ205" s="90">
        <v>7.1000000000000004E-3</v>
      </c>
      <c r="AR205" s="90">
        <v>3.5000000000000003E-2</v>
      </c>
      <c r="AS205" s="90">
        <v>0.499</v>
      </c>
      <c r="AT205" s="90">
        <v>0.14000000000000001</v>
      </c>
      <c r="AU205" s="90">
        <v>1.2E-2</v>
      </c>
      <c r="AV205" s="90">
        <v>510</v>
      </c>
      <c r="AW205" s="90">
        <v>610</v>
      </c>
      <c r="AX205" s="90">
        <v>8.1</v>
      </c>
      <c r="AY205" s="90">
        <v>24100</v>
      </c>
      <c r="AZ205" s="91">
        <v>6.78</v>
      </c>
      <c r="BA205" s="134">
        <v>0.36458333333333331</v>
      </c>
      <c r="BB205" s="90">
        <v>1.5</v>
      </c>
      <c r="BC205" s="90">
        <v>63</v>
      </c>
      <c r="BD205" s="90">
        <v>3.3999999999999998E-3</v>
      </c>
      <c r="BE205" s="90">
        <v>0.03</v>
      </c>
      <c r="BF205" s="90">
        <v>0.44600000000000001</v>
      </c>
      <c r="BG205" s="90">
        <v>0.14799999999999999</v>
      </c>
      <c r="BH205" s="90">
        <v>9.6000000000000002E-2</v>
      </c>
      <c r="BI205" s="90">
        <v>340</v>
      </c>
      <c r="BJ205" s="90">
        <v>100</v>
      </c>
      <c r="BK205" s="90">
        <v>2.7</v>
      </c>
      <c r="BL205" s="90">
        <v>38900</v>
      </c>
      <c r="BM205" s="91">
        <v>7.23</v>
      </c>
    </row>
  </sheetData>
  <mergeCells count="10">
    <mergeCell ref="AN1:AZ1"/>
    <mergeCell ref="BA1:BM1"/>
    <mergeCell ref="B1:N1"/>
    <mergeCell ref="O1:AA1"/>
    <mergeCell ref="AB1:AC1"/>
    <mergeCell ref="AD1:AE1"/>
    <mergeCell ref="AF1:AG1"/>
    <mergeCell ref="AH1:AI1"/>
    <mergeCell ref="AJ1:AK1"/>
    <mergeCell ref="AL1:AM1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</vt:lpstr>
      <vt:lpstr>Hahei</vt:lpstr>
      <vt:lpstr>Daily Volumes</vt:lpstr>
      <vt:lpstr>Trends</vt:lpstr>
      <vt:lpstr>Trending Data</vt:lpstr>
      <vt:lpstr>Hahei!Print_Area</vt:lpstr>
      <vt:lpstr>Summary!Print_Area</vt:lpstr>
      <vt:lpstr>Trends!Print_Area</vt:lpstr>
    </vt:vector>
  </TitlesOfParts>
  <Company>United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Water</dc:creator>
  <cp:lastModifiedBy>phsmith</cp:lastModifiedBy>
  <cp:lastPrinted>2009-04-25T21:28:06Z</cp:lastPrinted>
  <dcterms:created xsi:type="dcterms:W3CDTF">2008-01-02T08:38:38Z</dcterms:created>
  <dcterms:modified xsi:type="dcterms:W3CDTF">2021-04-14T02:43:39Z</dcterms:modified>
</cp:coreProperties>
</file>